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8" windowWidth="14808" windowHeight="7536" activeTab="7"/>
  </bookViews>
  <sheets>
    <sheet name="2" sheetId="1" r:id="rId1"/>
    <sheet name="3 " sheetId="10" r:id="rId2"/>
    <sheet name="4" sheetId="3" r:id="rId3"/>
    <sheet name="5" sheetId="4" r:id="rId4"/>
    <sheet name="6" sheetId="5" r:id="rId5"/>
    <sheet name="7" sheetId="6" r:id="rId6"/>
    <sheet name="8  " sheetId="12" r:id="rId7"/>
    <sheet name="9" sheetId="13" r:id="rId8"/>
  </sheets>
  <externalReferences>
    <externalReference r:id="rId9"/>
    <externalReference r:id="rId10"/>
    <externalReference r:id="rId11"/>
    <externalReference r:id="rId12"/>
  </externalReferences>
  <definedNames>
    <definedName name="_xlnm.Print_Titles" localSheetId="1">'3 '!$12:$13</definedName>
  </definedNames>
  <calcPr calcId="145621"/>
</workbook>
</file>

<file path=xl/calcChain.xml><?xml version="1.0" encoding="utf-8"?>
<calcChain xmlns="http://schemas.openxmlformats.org/spreadsheetml/2006/main">
  <c r="F15" i="6" l="1"/>
  <c r="F14" i="6"/>
  <c r="E15" i="6"/>
  <c r="E14" i="6"/>
  <c r="D15" i="6"/>
  <c r="D14" i="6"/>
  <c r="F13" i="6"/>
  <c r="E13" i="6"/>
  <c r="D13" i="6"/>
  <c r="E11" i="5" l="1"/>
  <c r="D11" i="5"/>
  <c r="E10" i="5"/>
  <c r="D10" i="5"/>
  <c r="E9" i="5"/>
  <c r="D9" i="5"/>
  <c r="E35" i="4" l="1"/>
  <c r="F35" i="4"/>
  <c r="E36" i="4"/>
  <c r="E34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11" i="4"/>
  <c r="G52" i="10"/>
  <c r="G51" i="10"/>
  <c r="G50" i="10"/>
  <c r="G49" i="10"/>
  <c r="G17" i="10"/>
  <c r="G19" i="10"/>
  <c r="G18" i="10"/>
  <c r="G16" i="10"/>
  <c r="E27" i="3"/>
  <c r="F27" i="3"/>
  <c r="D27" i="3"/>
  <c r="E24" i="3"/>
  <c r="F24" i="3"/>
  <c r="D24" i="3"/>
  <c r="E21" i="3"/>
  <c r="F21" i="3"/>
  <c r="D21" i="3"/>
  <c r="E19" i="3"/>
  <c r="D20" i="3"/>
  <c r="E20" i="3"/>
  <c r="F20" i="3"/>
  <c r="E18" i="3"/>
  <c r="F18" i="3"/>
  <c r="D18" i="3"/>
  <c r="E16" i="3"/>
  <c r="E17" i="3"/>
  <c r="E14" i="3"/>
  <c r="E13" i="3"/>
  <c r="F13" i="3"/>
  <c r="D13" i="3"/>
  <c r="F10" i="3"/>
  <c r="E10" i="3"/>
  <c r="D10" i="3"/>
  <c r="F19" i="3" l="1"/>
  <c r="F17" i="3"/>
  <c r="F16" i="3"/>
  <c r="D17" i="3" l="1"/>
  <c r="D16" i="3"/>
  <c r="D14" i="3" l="1"/>
  <c r="D19" i="3"/>
  <c r="F34" i="4"/>
  <c r="F14" i="3"/>
  <c r="F36" i="4" l="1"/>
  <c r="L13" i="12" l="1"/>
  <c r="L14" i="12"/>
  <c r="L15" i="12"/>
  <c r="L16" i="12"/>
  <c r="L17" i="12"/>
  <c r="L18" i="12"/>
  <c r="L19" i="12"/>
  <c r="L20" i="12"/>
  <c r="L21" i="12"/>
  <c r="L22" i="12"/>
  <c r="K13" i="12"/>
  <c r="K14" i="12"/>
  <c r="K15" i="12"/>
  <c r="K16" i="12"/>
  <c r="K17" i="12"/>
  <c r="K18" i="12"/>
  <c r="K19" i="12"/>
  <c r="K20" i="12"/>
  <c r="K21" i="12"/>
  <c r="K22" i="12"/>
  <c r="J13" i="12"/>
  <c r="J14" i="12"/>
  <c r="J15" i="12"/>
  <c r="J16" i="12"/>
  <c r="J17" i="12"/>
  <c r="J18" i="12"/>
  <c r="J19" i="12"/>
  <c r="J20" i="12"/>
  <c r="J21" i="12"/>
  <c r="J22" i="12"/>
  <c r="I13" i="12"/>
  <c r="I14" i="12"/>
  <c r="I15" i="12"/>
  <c r="I16" i="12"/>
  <c r="I17" i="12"/>
  <c r="I18" i="12"/>
  <c r="I19" i="12"/>
  <c r="I20" i="12"/>
  <c r="I21" i="12"/>
  <c r="I22" i="12"/>
  <c r="H13" i="12"/>
  <c r="H14" i="12"/>
  <c r="H15" i="12"/>
  <c r="H16" i="12"/>
  <c r="H17" i="12"/>
  <c r="H18" i="12"/>
  <c r="H19" i="12"/>
  <c r="H20" i="12"/>
  <c r="H21" i="12"/>
  <c r="H22" i="12"/>
  <c r="G13" i="12"/>
  <c r="G14" i="12"/>
  <c r="G15" i="12"/>
  <c r="G16" i="12"/>
  <c r="G17" i="12"/>
  <c r="G18" i="12"/>
  <c r="G19" i="12"/>
  <c r="G20" i="12"/>
  <c r="G21" i="12"/>
  <c r="G22" i="12"/>
  <c r="F13" i="12"/>
  <c r="F14" i="12"/>
  <c r="F15" i="12"/>
  <c r="F16" i="12"/>
  <c r="F17" i="12"/>
  <c r="F18" i="12"/>
  <c r="F19" i="12"/>
  <c r="F20" i="12"/>
  <c r="F21" i="12"/>
  <c r="F22" i="12"/>
  <c r="E13" i="12"/>
  <c r="E14" i="12"/>
  <c r="E15" i="12"/>
  <c r="E16" i="12"/>
  <c r="E17" i="12"/>
  <c r="E18" i="12"/>
  <c r="E19" i="12"/>
  <c r="E20" i="12"/>
  <c r="E21" i="12"/>
  <c r="E22" i="12"/>
  <c r="E12" i="12"/>
  <c r="F12" i="12"/>
  <c r="G12" i="12"/>
  <c r="H12" i="12"/>
  <c r="I12" i="12"/>
  <c r="J12" i="12"/>
  <c r="K12" i="12"/>
  <c r="L12" i="12"/>
  <c r="D13" i="12"/>
  <c r="D14" i="12"/>
  <c r="D15" i="12"/>
  <c r="D16" i="12"/>
  <c r="D17" i="12"/>
  <c r="D18" i="12"/>
  <c r="D19" i="12"/>
  <c r="D20" i="12"/>
  <c r="D21" i="12"/>
  <c r="D22" i="12"/>
  <c r="D12" i="12"/>
  <c r="J77" i="10" l="1"/>
  <c r="G79" i="10"/>
  <c r="G77" i="10"/>
  <c r="G78" i="10"/>
  <c r="G75" i="10"/>
  <c r="G76" i="10"/>
  <c r="G74" i="10"/>
  <c r="J74" i="10" s="1"/>
  <c r="G71" i="10"/>
  <c r="G72" i="10"/>
  <c r="G73" i="10"/>
  <c r="G68" i="10"/>
  <c r="G69" i="10"/>
  <c r="G70" i="10"/>
  <c r="G67" i="10"/>
  <c r="G64" i="10"/>
  <c r="G63" i="10"/>
  <c r="J63" i="10" s="1"/>
  <c r="G60" i="10"/>
  <c r="J60" i="10" s="1"/>
  <c r="G61" i="10"/>
  <c r="J61" i="10" s="1"/>
  <c r="G62" i="10"/>
  <c r="G59" i="10"/>
  <c r="G56" i="10"/>
  <c r="J56" i="10" s="1"/>
  <c r="G55" i="10"/>
  <c r="J62" i="10"/>
  <c r="J64" i="10"/>
  <c r="G43" i="10"/>
  <c r="G44" i="10"/>
  <c r="J44" i="10" s="1"/>
  <c r="G45" i="10"/>
  <c r="G46" i="10"/>
  <c r="G42" i="10"/>
  <c r="G41" i="10"/>
  <c r="J41" i="10" s="1"/>
  <c r="G38" i="10"/>
  <c r="G39" i="10"/>
  <c r="G40" i="10"/>
  <c r="G35" i="10"/>
  <c r="G36" i="10"/>
  <c r="G37" i="10"/>
  <c r="G34" i="10"/>
  <c r="G31" i="10"/>
  <c r="G30" i="10"/>
  <c r="G29" i="10"/>
  <c r="J29" i="10" s="1"/>
  <c r="G28" i="10"/>
  <c r="G27" i="10"/>
  <c r="J27" i="10" s="1"/>
  <c r="G26" i="10"/>
  <c r="G23" i="10"/>
  <c r="J23" i="10" s="1"/>
  <c r="G22" i="10"/>
  <c r="J68" i="10" l="1"/>
  <c r="J69" i="10"/>
  <c r="J70" i="10"/>
  <c r="J71" i="10"/>
  <c r="J72" i="10"/>
  <c r="J73" i="10"/>
  <c r="J75" i="10"/>
  <c r="J76" i="10"/>
  <c r="J78" i="10"/>
  <c r="J79" i="10"/>
  <c r="J67" i="10"/>
  <c r="J59" i="10"/>
  <c r="J55" i="10"/>
  <c r="J58" i="10"/>
  <c r="J57" i="10"/>
  <c r="J54" i="10"/>
  <c r="J53" i="10"/>
  <c r="J52" i="10"/>
  <c r="J51" i="10"/>
  <c r="J50" i="10"/>
  <c r="J35" i="10"/>
  <c r="J36" i="10"/>
  <c r="J37" i="10"/>
  <c r="J38" i="10"/>
  <c r="J39" i="10"/>
  <c r="J40" i="10"/>
  <c r="J42" i="10"/>
  <c r="J43" i="10"/>
  <c r="J45" i="10"/>
  <c r="J46" i="10"/>
  <c r="J34" i="10"/>
  <c r="J31" i="10"/>
  <c r="J30" i="10"/>
  <c r="J28" i="10"/>
  <c r="J26" i="10"/>
  <c r="J25" i="10"/>
  <c r="J24" i="10"/>
  <c r="J22" i="10"/>
  <c r="G48" i="10" l="1"/>
  <c r="J49" i="10"/>
  <c r="J48" i="10" s="1"/>
  <c r="J19" i="10" l="1"/>
  <c r="J18" i="10"/>
  <c r="J17" i="10"/>
  <c r="J16" i="10"/>
  <c r="J15" i="10" l="1"/>
  <c r="G15" i="10"/>
  <c r="E16" i="6" l="1"/>
  <c r="F16" i="6"/>
  <c r="D16" i="6"/>
  <c r="J21" i="10" l="1"/>
  <c r="J20" i="10"/>
</calcChain>
</file>

<file path=xl/sharedStrings.xml><?xml version="1.0" encoding="utf-8"?>
<sst xmlns="http://schemas.openxmlformats.org/spreadsheetml/2006/main" count="327" uniqueCount="184">
  <si>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</si>
  <si>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</si>
  <si>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</si>
  <si>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</si>
  <si>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5. ИНН </t>
  </si>
  <si>
    <t xml:space="preserve">6. КПП </t>
  </si>
  <si>
    <t>7. Ф.И.О. руководителя</t>
  </si>
  <si>
    <t xml:space="preserve">9. Контактный телефон </t>
  </si>
  <si>
    <t xml:space="preserve">8. Адрес электронной почты </t>
  </si>
  <si>
    <t xml:space="preserve">10. Факс </t>
  </si>
  <si>
    <t>Приложение 2</t>
  </si>
  <si>
    <t>Публичное акционерное общество энергетики и эликтирификации "Ленэнерго"</t>
  </si>
  <si>
    <t>ПАО "Ленэнерго"</t>
  </si>
  <si>
    <t>Санкт-Петербург</t>
  </si>
  <si>
    <t>office@lenenergo.ru</t>
  </si>
  <si>
    <t xml:space="preserve">+7 (812) 595 8613 </t>
  </si>
  <si>
    <t>+7 (812) 494 3254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</si>
  <si>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</si>
  <si>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</si>
  <si>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</si>
  <si>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</si>
  <si>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</si>
  <si>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</si>
  <si>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</t>
  </si>
  <si>
    <t>мощностью 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</si>
  <si>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</si>
  <si>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</si>
  <si>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</si>
  <si>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</si>
  <si>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</si>
  <si>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</si>
  <si>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</si>
  <si>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</si>
  <si>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</si>
  <si>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Приложение 3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</si>
  <si>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</si>
  <si>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</si>
  <si>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</si>
  <si>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</si>
  <si>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</si>
  <si>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</si>
  <si>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</si>
  <si>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</si>
  <si>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</si>
  <si>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</si>
  <si>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</si>
  <si>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</si>
  <si>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</si>
  <si>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</si>
  <si>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</si>
  <si>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</si>
  <si>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</si>
  <si>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</si>
  <si>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</si>
  <si>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</si>
  <si>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</si>
  <si>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</si>
  <si>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Приложение 4</t>
  </si>
  <si>
    <t>РАСЧЕТ</t>
  </si>
  <si>
    <t>необходимой валовой выручки сетевой организации</t>
  </si>
  <si>
    <t>на технологическое присоединение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</si>
  <si>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</si>
  <si>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</si>
  <si>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</si>
  <si>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</si>
  <si>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</si>
  <si>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</si>
  <si>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</si>
  <si>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</si>
  <si>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</si>
  <si>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</si>
  <si>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</si>
  <si>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</si>
  <si>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</si>
  <si>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</si>
  <si>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</si>
  <si>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</si>
  <si>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</si>
  <si>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</si>
  <si>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</si>
  <si>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</si>
  <si>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</si>
  <si>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</si>
  <si>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</si>
  <si>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</si>
  <si>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</si>
  <si>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5</t>
  </si>
  <si>
    <t>ФАКТИЧЕСКИЕ СРЕДНИЕ ДАННЫЕ</t>
  </si>
  <si>
    <t>о присоединенных объемах максимальной мощности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</si>
  <si>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</si>
  <si>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</si>
  <si>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</si>
  <si>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</si>
  <si>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</si>
  <si>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6</t>
  </si>
  <si>
    <t>о длине линий электропередачи и об объемах максимальной</t>
  </si>
  <si>
    <t>мощности построенных объектов за 3 предыдущих года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</si>
  <si>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</si>
  <si>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</si>
  <si>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</si>
  <si>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</si>
  <si>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</si>
  <si>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</si>
  <si>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</si>
  <si>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</si>
  <si>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7</t>
  </si>
  <si>
    <t>Категория заявителей</t>
  </si>
  <si>
    <t>Количество договоров (штук)</t>
  </si>
  <si>
    <t>Максимальная мощность (кВт)</t>
  </si>
  <si>
    <t>35 кВ и выше</t>
  </si>
  <si>
    <t>Объекты генерации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</si>
  <si>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</si>
  <si>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</si>
  <si>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</si>
  <si>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</si>
  <si>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ИНФОРМАЦИЯ</t>
  </si>
  <si>
    <t>об осуществлении технологического присоединения</t>
  </si>
  <si>
    <t>Стоимость договоров (без НДС) (тыс. рублей)</t>
  </si>
  <si>
    <t>От 8900 кВт - всего</t>
  </si>
  <si>
    <t>Приложение 8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</si>
  <si>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</si>
  <si>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 xml:space="preserve"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</t>
  </si>
  <si>
    <t>Стандартизированная тарифная ставка на покрытие расходов сетевой организации на строительство кабельных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</si>
  <si>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</si>
  <si>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</si>
  <si>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1.2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</si>
  <si>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</si>
  <si>
    <t>на территории Санкт-Петербурга</t>
  </si>
  <si>
    <t>за 3 предыдущих года по каждому мероприятию на территории Санкт-Петербурга</t>
  </si>
  <si>
    <t>по каждому мероприятию на территории Санкт-Петербурга</t>
  </si>
  <si>
    <t>строительство кабельных линий (НН)</t>
  </si>
  <si>
    <t>строительство кабельных линий (СН2)</t>
  </si>
  <si>
    <t>руб./кВт.</t>
  </si>
  <si>
    <t>х</t>
  </si>
  <si>
    <t>в т.ч.</t>
  </si>
  <si>
    <t>руб./км</t>
  </si>
  <si>
    <t>руб./кВт</t>
  </si>
  <si>
    <t>Уровень напряжения</t>
  </si>
  <si>
    <t>ПАО "Ленэнерго" Санкт-Петербург Территориальная зона №1</t>
  </si>
  <si>
    <t>ПАО "Ленэнерго" Санкт-Петербург Территориальная зона №2  </t>
  </si>
  <si>
    <t>6-20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</si>
  <si>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</si>
  <si>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1.3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</si>
  <si>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1.4</t>
    </r>
    <r>
      <rPr>
        <sz val="11"/>
        <color theme="1"/>
        <rFont val="Calibri"/>
        <family val="2"/>
        <charset val="204"/>
        <scheme val="minor"/>
      </rPr>
      <t/>
    </r>
  </si>
  <si>
    <t>0,4, 6-10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</si>
  <si>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</si>
  <si>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t>0,4, 6-20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</si>
  <si>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 уровне напряжения НН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</si>
  <si>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</si>
  <si>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</si>
  <si>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</si>
  <si>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>Бердников Р.Н.</t>
  </si>
  <si>
    <t>Ожидаемые данные за текущий период (2016)</t>
  </si>
  <si>
    <t>Плановые показатели на следующий период (2017)</t>
  </si>
  <si>
    <t>Прокладка двух труб d=225 мм методом горизонтально-направленного бурения (ГНБ)</t>
  </si>
  <si>
    <t>Прокладка четырех труб d=225 мм методом горизонтально-направленного бурения (ГНБ)</t>
  </si>
  <si>
    <t>БКТП - 1х400</t>
  </si>
  <si>
    <t>БКТП - 1х630</t>
  </si>
  <si>
    <t>БКТП - 1х1000</t>
  </si>
  <si>
    <t>БКТП - 1х1250</t>
  </si>
  <si>
    <t xml:space="preserve">БКТП - 2х400 </t>
  </si>
  <si>
    <t>БКТП - 2х630</t>
  </si>
  <si>
    <t>БКТП - 2х1000</t>
  </si>
  <si>
    <t>БКТП - 2х1600</t>
  </si>
  <si>
    <t>БКРТП - 2х1000</t>
  </si>
  <si>
    <t>БКРТП - 4х1000</t>
  </si>
  <si>
    <t>БКРТП - 4х1250</t>
  </si>
  <si>
    <t>площадь Конституции, д.1, Санкт-Петербург, 196247</t>
  </si>
  <si>
    <t>о поданных заявках на технологическое присоединение</t>
  </si>
  <si>
    <t xml:space="preserve"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
</t>
  </si>
  <si>
    <t>Приложение 9</t>
  </si>
  <si>
    <t>ПАО "ленэнерго" на 2018 год на территории Санкт-Петербурга</t>
  </si>
  <si>
    <t>на _2018 год на территории Санкт-Петербурга</t>
  </si>
  <si>
    <t>по договорам, заключенным за текущий год (2017) на территории Санкт-Петербурга</t>
  </si>
  <si>
    <t xml:space="preserve"> за текущий год (2017) на территории Санкт-Петербурга</t>
  </si>
  <si>
    <t>АПвБбШп 4Х240 (один кабель в траншее)</t>
  </si>
  <si>
    <t>АПвБбШп 4х185 (два кабеля в траншее)</t>
  </si>
  <si>
    <t>АПвПу2г 3(1х240/70) (методом ГНБ)</t>
  </si>
  <si>
    <t>АПвПу2г 3(1х240/70) (два кабеля в траншее)</t>
  </si>
  <si>
    <t>АПвПу2г 3(1х150/50) (методом ГНБ)</t>
  </si>
  <si>
    <t>АПвПу2г 3(1х400/70) (2 трубы методом ГНБ)</t>
  </si>
  <si>
    <t>БКТП - 2х1250</t>
  </si>
  <si>
    <t>БКРТП - 2х1250</t>
  </si>
  <si>
    <t>1-20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</si>
</sst>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95">
    <xf numFmtId="0" fontId="0" fillId="0" borderId="0" xfId="0"/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1" fillId="0" borderId="1" xfId="1" applyBorder="1"/>
    <xf numFmtId="49" fontId="0" fillId="0" borderId="1" xfId="0" applyNumberFormat="1" applyBorder="1"/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3"/>
    </xf>
    <xf numFmtId="0" fontId="8" fillId="0" borderId="1" xfId="0" applyFont="1" applyBorder="1" applyAlignment="1">
      <alignment horizontal="left" vertical="center" wrapText="1" indent="6"/>
    </xf>
    <xf numFmtId="0" fontId="7" fillId="0" borderId="1" xfId="0" applyFont="1" applyBorder="1" applyAlignment="1">
      <alignment horizontal="left" vertical="center" wrapText="1" indent="1"/>
    </xf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 indent="2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2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ko/1.%20&#1054;&#1069;&#1080;&#1058;&#1055;/&#1055;&#1088;&#1080;&#1089;&#1086;&#1077;&#1076;&#1080;&#1085;&#1077;&#1085;&#1080;&#1103;/&#1058;&#1072;&#1088;&#1080;&#1092;%202018/&#1047;&#1072;&#1103;&#1074;&#1082;&#1080;/&#1057;&#1055;&#1073;/&#1059;&#1076;&#1077;&#1083;&#1100;&#1085;&#1080;&#1082;&#1080;%20&#1074;%20&#1050;&#1086;&#1084;&#1080;&#1090;&#1077;&#1090;%20&#1057;&#1055;&#1073;%20&#1085;&#1072;%2018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ko/1.%20&#1054;&#1069;&#1080;&#1058;&#1055;/&#1055;&#1088;&#1080;&#1089;&#1086;&#1077;&#1076;&#1080;&#1085;&#1077;&#1085;&#1080;&#1103;/&#1058;&#1072;&#1088;&#1080;&#1092;%202018/&#1048;&#1089;&#1093;&#1086;&#1076;&#1085;&#1099;&#1077;%20&#1084;&#1072;&#1090;&#1077;&#1088;&#1080;&#1072;&#1083;&#1099;/&#1054;&#1088;&#1083;&#1086;&#1074;&#1072;%20&#1040;%20&#1088;&#1077;&#1077;&#1089;&#1090;&#1088;&#1099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ko/1.%20&#1054;&#1069;&#1080;&#1058;&#1055;/&#1055;&#1088;&#1080;&#1089;&#1086;&#1077;&#1076;&#1080;&#1085;&#1077;&#1085;&#1080;&#1103;/&#1058;&#1072;&#1088;&#1080;&#1092;%202018/&#1047;&#1072;&#1103;&#1074;&#1082;&#1080;/&#1057;&#1055;&#1073;/&#1056;&#1072;&#1089;&#1095;&#1077;&#1090;%20&#1057;&#1055;&#1073;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ko/1.%20&#1054;&#1069;&#1080;&#1058;&#1055;/&#1055;&#1088;&#1080;&#1089;&#1086;&#1077;&#1076;&#1080;&#1085;&#1077;&#1085;&#1080;&#1103;/&#1058;&#1072;&#1088;&#1080;&#1092;%202018/&#1047;&#1072;&#1103;&#1074;&#1082;&#1080;/&#1057;&#1055;&#1073;/&#1055;&#1088;&#1080;&#1083;&#1086;&#1078;&#1077;&#1085;&#1080;&#1103;%206(1)&#1080;%206(2)%20&#1057;&#1055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б 1-2018г. "/>
      <sheetName val="СПб 2-2018г."/>
    </sheetNames>
    <sheetDataSet>
      <sheetData sheetId="0">
        <row r="13">
          <cell r="U13">
            <v>1952218.0436313844</v>
          </cell>
        </row>
        <row r="14">
          <cell r="U14">
            <v>2670013.8986985688</v>
          </cell>
        </row>
        <row r="15">
          <cell r="U15">
            <v>2497116.9048809288</v>
          </cell>
        </row>
        <row r="16">
          <cell r="U16">
            <v>3959153.566400778</v>
          </cell>
        </row>
        <row r="17">
          <cell r="U17">
            <v>3179058.8211986902</v>
          </cell>
        </row>
        <row r="18">
          <cell r="U18">
            <v>2954556.6944852048</v>
          </cell>
        </row>
        <row r="19">
          <cell r="U19">
            <v>7810709.1158061344</v>
          </cell>
        </row>
        <row r="20">
          <cell r="U20">
            <v>17506828.524407074</v>
          </cell>
        </row>
        <row r="29">
          <cell r="U29">
            <v>3711.4447974188979</v>
          </cell>
        </row>
        <row r="30">
          <cell r="U30">
            <v>2512.7310955395214</v>
          </cell>
        </row>
        <row r="31">
          <cell r="U31">
            <v>1765.6041174855275</v>
          </cell>
        </row>
        <row r="32">
          <cell r="U32">
            <v>1686.2263470607045</v>
          </cell>
        </row>
        <row r="33">
          <cell r="U33">
            <v>3027.343343215246</v>
          </cell>
        </row>
        <row r="34">
          <cell r="U34">
            <v>2436.3906071132083</v>
          </cell>
        </row>
        <row r="35">
          <cell r="U35">
            <v>1528.7562502037556</v>
          </cell>
        </row>
        <row r="36">
          <cell r="U36">
            <v>1388.9546089925584</v>
          </cell>
        </row>
        <row r="37">
          <cell r="U37">
            <v>983.1474733100514</v>
          </cell>
        </row>
        <row r="38">
          <cell r="U38">
            <v>3652.6529209414202</v>
          </cell>
        </row>
        <row r="39">
          <cell r="U39">
            <v>3055.2288369171988</v>
          </cell>
        </row>
        <row r="40">
          <cell r="U40">
            <v>1786.2038165409269</v>
          </cell>
        </row>
        <row r="41">
          <cell r="U41">
            <v>1602.5677028528048</v>
          </cell>
        </row>
      </sheetData>
      <sheetData sheetId="1">
        <row r="13">
          <cell r="T13">
            <v>1793053.3919943916</v>
          </cell>
        </row>
        <row r="14">
          <cell r="T14">
            <v>2456314.5342213148</v>
          </cell>
        </row>
        <row r="15">
          <cell r="T15">
            <v>2297255.6622639638</v>
          </cell>
        </row>
        <row r="16">
          <cell r="T16">
            <v>3642275.5900651133</v>
          </cell>
        </row>
        <row r="17">
          <cell r="T17">
            <v>2924617.1308175628</v>
          </cell>
        </row>
        <row r="18">
          <cell r="T18">
            <v>2718083.4355889647</v>
          </cell>
        </row>
        <row r="19">
          <cell r="T19">
            <v>7185564.9639430847</v>
          </cell>
        </row>
        <row r="20">
          <cell r="T20">
            <v>16105638.01693383</v>
          </cell>
        </row>
        <row r="28">
          <cell r="T28">
            <v>3414.3926379198692</v>
          </cell>
        </row>
        <row r="29">
          <cell r="T29">
            <v>2311.6201430906362</v>
          </cell>
        </row>
        <row r="30">
          <cell r="T30">
            <v>1624.2908164540272</v>
          </cell>
        </row>
        <row r="31">
          <cell r="T31">
            <v>1551.2661886483022</v>
          </cell>
        </row>
        <row r="32">
          <cell r="T32">
            <v>2787.696897287618</v>
          </cell>
        </row>
        <row r="33">
          <cell r="T33">
            <v>2125.4739494502201</v>
          </cell>
        </row>
        <row r="34">
          <cell r="T34">
            <v>1406.399494207687</v>
          </cell>
        </row>
        <row r="35">
          <cell r="T35">
            <v>1163.0084192789959</v>
          </cell>
        </row>
        <row r="36">
          <cell r="T36">
            <v>904.45949706536464</v>
          </cell>
        </row>
        <row r="37">
          <cell r="T37">
            <v>3360.3062750151057</v>
          </cell>
        </row>
        <row r="38">
          <cell r="T38">
            <v>2810.6981020397416</v>
          </cell>
        </row>
        <row r="39">
          <cell r="T39">
            <v>1643.2417815463909</v>
          </cell>
        </row>
        <row r="40">
          <cell r="T40">
            <v>1474.3033144920007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 СПб льг"/>
      <sheetName val="прил1 ЛО льг"/>
      <sheetName val="прил1 СПб 15-150"/>
      <sheetName val="прил1 ЛО 15-150"/>
      <sheetName val="прил1 СПб св 8900"/>
      <sheetName val="прил1 ЛО св 8900"/>
      <sheetName val="прил1 СПБ ост"/>
      <sheetName val="прил1 ЛО ост"/>
      <sheetName val="прил 2 СПб"/>
      <sheetName val="прил 2 ЛО"/>
      <sheetName val="прил 3 лист 1 до 15 (СПб) "/>
      <sheetName val="прил 3 лист 1 до 15 (ЛО)"/>
      <sheetName val="прил 3 лист 2 до 150 (СПб) "/>
      <sheetName val="прил 3 лист2 до 150  (ЛО)"/>
      <sheetName val="прил 3(3) рассрочка"/>
      <sheetName val="прил 8 (СПб)"/>
      <sheetName val="прил 8 (Л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C6">
            <v>4940</v>
          </cell>
          <cell r="D6">
            <v>13</v>
          </cell>
          <cell r="E6">
            <v>0</v>
          </cell>
          <cell r="F6">
            <v>25813.284700000026</v>
          </cell>
          <cell r="G6">
            <v>102.4</v>
          </cell>
          <cell r="H6">
            <v>0</v>
          </cell>
          <cell r="I6">
            <v>22557.554177966071</v>
          </cell>
          <cell r="J6">
            <v>89.6</v>
          </cell>
          <cell r="K6">
            <v>0</v>
          </cell>
        </row>
        <row r="7">
          <cell r="C7">
            <v>260</v>
          </cell>
          <cell r="D7">
            <v>0</v>
          </cell>
          <cell r="E7">
            <v>0</v>
          </cell>
          <cell r="F7">
            <v>3250.0369999999998</v>
          </cell>
          <cell r="G7">
            <v>0</v>
          </cell>
          <cell r="H7">
            <v>0</v>
          </cell>
          <cell r="I7">
            <v>121.18644067796573</v>
          </cell>
          <cell r="J7">
            <v>0</v>
          </cell>
          <cell r="K7">
            <v>0</v>
          </cell>
        </row>
        <row r="8">
          <cell r="C8">
            <v>743</v>
          </cell>
          <cell r="D8">
            <v>9</v>
          </cell>
          <cell r="E8">
            <v>1</v>
          </cell>
          <cell r="F8">
            <v>40953.015000000007</v>
          </cell>
          <cell r="G8">
            <v>684.34</v>
          </cell>
          <cell r="H8">
            <v>100</v>
          </cell>
          <cell r="I8">
            <v>156438.18699152549</v>
          </cell>
          <cell r="J8">
            <v>617.31250000000011</v>
          </cell>
          <cell r="K8">
            <v>87.5</v>
          </cell>
        </row>
        <row r="9">
          <cell r="C9">
            <v>4</v>
          </cell>
          <cell r="D9">
            <v>0</v>
          </cell>
          <cell r="E9">
            <v>0</v>
          </cell>
          <cell r="F9">
            <v>361.8</v>
          </cell>
          <cell r="G9">
            <v>0</v>
          </cell>
          <cell r="H9">
            <v>0</v>
          </cell>
          <cell r="I9">
            <v>47.542372881355931</v>
          </cell>
          <cell r="J9">
            <v>0</v>
          </cell>
          <cell r="K9">
            <v>0</v>
          </cell>
        </row>
        <row r="10">
          <cell r="C10">
            <v>144</v>
          </cell>
          <cell r="D10">
            <v>15</v>
          </cell>
          <cell r="E10">
            <v>0</v>
          </cell>
          <cell r="F10">
            <v>47425.02</v>
          </cell>
          <cell r="G10">
            <v>7021.4359999999997</v>
          </cell>
          <cell r="H10">
            <v>0</v>
          </cell>
          <cell r="I10">
            <v>824133.87497457617</v>
          </cell>
          <cell r="J10">
            <v>12291.048999999999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54</v>
          </cell>
          <cell r="D12">
            <v>27</v>
          </cell>
          <cell r="E12">
            <v>1</v>
          </cell>
          <cell r="F12">
            <v>98533.460000000021</v>
          </cell>
          <cell r="G12">
            <v>69840.030000000013</v>
          </cell>
          <cell r="H12">
            <v>4470</v>
          </cell>
          <cell r="I12">
            <v>2304231.0053983056</v>
          </cell>
          <cell r="J12">
            <v>423696.12786440674</v>
          </cell>
          <cell r="K12">
            <v>1150.45</v>
          </cell>
        </row>
        <row r="13"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5480</v>
          </cell>
          <cell r="H13">
            <v>0</v>
          </cell>
          <cell r="I13">
            <v>0</v>
          </cell>
          <cell r="J13">
            <v>80521.91</v>
          </cell>
          <cell r="K13">
            <v>0</v>
          </cell>
        </row>
        <row r="14">
          <cell r="C14">
            <v>1</v>
          </cell>
          <cell r="D14">
            <v>1</v>
          </cell>
          <cell r="E14">
            <v>3</v>
          </cell>
          <cell r="F14">
            <v>11909</v>
          </cell>
          <cell r="G14">
            <v>14746</v>
          </cell>
          <cell r="H14">
            <v>106630.95999999999</v>
          </cell>
          <cell r="I14">
            <v>361981.17434745765</v>
          </cell>
          <cell r="J14">
            <v>12902.750000000002</v>
          </cell>
          <cell r="K14">
            <v>26612.355084745763</v>
          </cell>
        </row>
        <row r="15">
          <cell r="C15">
            <v>0</v>
          </cell>
          <cell r="D15">
            <v>0</v>
          </cell>
          <cell r="E15">
            <v>2</v>
          </cell>
          <cell r="F15">
            <v>0</v>
          </cell>
          <cell r="G15">
            <v>0</v>
          </cell>
          <cell r="H15">
            <v>86470</v>
          </cell>
          <cell r="I15">
            <v>0</v>
          </cell>
          <cell r="J15">
            <v>0</v>
          </cell>
          <cell r="K15">
            <v>21362.355084745763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165980</v>
          </cell>
          <cell r="I16">
            <v>0</v>
          </cell>
          <cell r="J16">
            <v>0</v>
          </cell>
          <cell r="K16">
            <v>517.71</v>
          </cell>
        </row>
      </sheetData>
      <sheetData sheetId="16">
        <row r="6">
          <cell r="C6">
            <v>14113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овора ТП "/>
      <sheetName val="1. расчет трудозатрат "/>
      <sheetName val="2. Оплата труда"/>
      <sheetName val="2. трудозатраты по профессиям"/>
      <sheetName val="3. расчет стоимости договора"/>
      <sheetName val="4. Калькуляция по группам"/>
      <sheetName val="5. Калькуляция"/>
      <sheetName val="6. Расчет НВВ"/>
      <sheetName val="7. Накладные"/>
      <sheetName val="накладные"/>
      <sheetName val="% накладных"/>
      <sheetName val="Договора"/>
      <sheetName val="прил 4 ФОТ"/>
      <sheetName val=" ФОТ"/>
      <sheetName val="прил 4 ФОТ 2016г."/>
      <sheetName val="ФОТ и численность"/>
      <sheetName val="26сч"/>
      <sheetName val="до 15 СПб "/>
      <sheetName val="до 150  (город)"/>
      <sheetName val="Лист1"/>
      <sheetName val="Лист1 (2)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86013744.37831828</v>
          </cell>
          <cell r="D8">
            <v>103479.9773</v>
          </cell>
          <cell r="E8">
            <v>831.21147320079945</v>
          </cell>
        </row>
        <row r="9">
          <cell r="C9">
            <v>0</v>
          </cell>
        </row>
        <row r="10">
          <cell r="C10">
            <v>1615156682.7885451</v>
          </cell>
          <cell r="D10">
            <v>41391.990920000004</v>
          </cell>
          <cell r="E10">
            <v>39020.995291340892</v>
          </cell>
        </row>
        <row r="13">
          <cell r="C13">
            <v>625455793.58880067</v>
          </cell>
          <cell r="D13">
            <v>41391.990920000004</v>
          </cell>
          <cell r="E13">
            <v>15110.551091819783</v>
          </cell>
        </row>
        <row r="14">
          <cell r="C14">
            <v>769242145.40732121</v>
          </cell>
          <cell r="D14">
            <v>41391.990920000004</v>
          </cell>
          <cell r="E14">
            <v>18584.323399521105</v>
          </cell>
        </row>
        <row r="15">
          <cell r="C15">
            <v>0</v>
          </cell>
        </row>
        <row r="16">
          <cell r="C16">
            <v>220458743.79242313</v>
          </cell>
          <cell r="D16">
            <v>41391.990920000004</v>
          </cell>
          <cell r="E16">
            <v>5326.1207999999997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37887558.617674097</v>
          </cell>
          <cell r="D18">
            <v>103479.9773</v>
          </cell>
          <cell r="E18">
            <v>366.1341991584888</v>
          </cell>
        </row>
        <row r="19">
          <cell r="C19">
            <v>6737446.9515394988</v>
          </cell>
          <cell r="D19">
            <v>103479.9773</v>
          </cell>
          <cell r="E19">
            <v>65.108701483446296</v>
          </cell>
        </row>
        <row r="20">
          <cell r="C20">
            <v>16292066.319126248</v>
          </cell>
          <cell r="D20">
            <v>103479.9773</v>
          </cell>
          <cell r="E20">
            <v>157.44172683662009</v>
          </cell>
        </row>
      </sheetData>
      <sheetData sheetId="7">
        <row r="9">
          <cell r="C9">
            <v>240219.46188362344</v>
          </cell>
          <cell r="E9">
            <v>146907.1306435056</v>
          </cell>
        </row>
        <row r="10">
          <cell r="C10">
            <v>2316.5561207748169</v>
          </cell>
          <cell r="E10">
            <v>5140.8463180456529</v>
          </cell>
        </row>
        <row r="11">
          <cell r="C11">
            <v>794.61897331207524</v>
          </cell>
          <cell r="E11">
            <v>86.996154645106273</v>
          </cell>
        </row>
        <row r="12">
          <cell r="C12">
            <v>99979.009888847024</v>
          </cell>
          <cell r="E12">
            <v>66016.641805607782</v>
          </cell>
        </row>
        <row r="13">
          <cell r="C13">
            <v>30120.948272531165</v>
          </cell>
          <cell r="E13">
            <v>20069.059108904763</v>
          </cell>
        </row>
        <row r="14">
          <cell r="C14">
            <v>107008.32862815837</v>
          </cell>
          <cell r="E14">
            <v>55593.587256302286</v>
          </cell>
        </row>
        <row r="16">
          <cell r="C16">
            <v>16554.118750241403</v>
          </cell>
          <cell r="E16">
            <v>471.21842553937859</v>
          </cell>
        </row>
        <row r="17">
          <cell r="C17">
            <v>90454.209877916961</v>
          </cell>
          <cell r="E17">
            <v>55122.368830762905</v>
          </cell>
        </row>
        <row r="18">
          <cell r="C18">
            <v>1376.116004016947</v>
          </cell>
          <cell r="E18">
            <v>327.42210035934903</v>
          </cell>
        </row>
        <row r="19">
          <cell r="C19">
            <v>2889.3950705880807</v>
          </cell>
          <cell r="E19">
            <v>1290.5579883148966</v>
          </cell>
        </row>
        <row r="20">
          <cell r="C20">
            <v>18863.818352958588</v>
          </cell>
          <cell r="E20">
            <v>3873.2536203863315</v>
          </cell>
        </row>
        <row r="21">
          <cell r="C21">
            <v>18723.27007187446</v>
          </cell>
          <cell r="E21">
            <v>17759.340376674994</v>
          </cell>
        </row>
        <row r="22">
          <cell r="C22">
            <v>48601.610378478887</v>
          </cell>
          <cell r="E22">
            <v>31871.794745027331</v>
          </cell>
        </row>
        <row r="28">
          <cell r="C28">
            <v>5482059.5488133095</v>
          </cell>
          <cell r="E28">
            <v>1615156.682788545</v>
          </cell>
        </row>
        <row r="29">
          <cell r="C29">
            <v>32811.85538695204</v>
          </cell>
          <cell r="E29">
            <v>49966.901929255429</v>
          </cell>
        </row>
        <row r="30">
          <cell r="C30">
            <v>5722279.0106969327</v>
          </cell>
          <cell r="E30">
            <v>1762063.8134320506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ЩН. ПлАн"/>
      <sheetName val="ИП 10.06.10 г."/>
      <sheetName val="ИП 26.05.10 г."/>
      <sheetName val="доли и мощность2011г."/>
      <sheetName val="Зайнул.29.06."/>
      <sheetName val="прил 3(1) до 15 1 "/>
      <sheetName val="прил 3(2) до 150 1 "/>
      <sheetName val="расчёт 2011 г."/>
      <sheetName val="Присоед.СПб 2011 заявка"/>
      <sheetName val="Присоед.СПб 2010 ожид."/>
      <sheetName val="СПб ФОТ на 2010 год "/>
      <sheetName val="прил 6(1) СПБ"/>
      <sheetName val="прил 6 (2) СП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38081.1</v>
          </cell>
          <cell r="D22">
            <v>34.829000000000001</v>
          </cell>
          <cell r="E22">
            <v>23.16</v>
          </cell>
          <cell r="F22">
            <v>154908.02600000001</v>
          </cell>
          <cell r="G22">
            <v>13.716999999999999</v>
          </cell>
          <cell r="H22">
            <v>2.4</v>
          </cell>
          <cell r="I22">
            <v>329177.45065604663</v>
          </cell>
          <cell r="J22">
            <v>18.710630000000002</v>
          </cell>
          <cell r="K22">
            <v>6.2299999999999995</v>
          </cell>
        </row>
        <row r="23">
          <cell r="C23">
            <v>16806.599999999999</v>
          </cell>
          <cell r="D23">
            <v>73.296300000000002</v>
          </cell>
          <cell r="E23">
            <v>81.260000000000005</v>
          </cell>
          <cell r="F23">
            <v>171812.8</v>
          </cell>
          <cell r="G23">
            <v>7.048</v>
          </cell>
          <cell r="H23">
            <v>9.33</v>
          </cell>
          <cell r="I23">
            <v>154349.64116639225</v>
          </cell>
          <cell r="J23">
            <v>29.990549999999999</v>
          </cell>
          <cell r="K23">
            <v>25.940000000000005</v>
          </cell>
        </row>
        <row r="24">
          <cell r="C24">
            <v>1082827.0999999999</v>
          </cell>
          <cell r="D24">
            <v>131.35509999999999</v>
          </cell>
          <cell r="E24">
            <v>54.315361586133882</v>
          </cell>
          <cell r="F24">
            <v>451468.23300000001</v>
          </cell>
          <cell r="G24">
            <v>14.748199999999999</v>
          </cell>
          <cell r="H24">
            <v>21.32</v>
          </cell>
          <cell r="I24">
            <v>417731.3721779898</v>
          </cell>
          <cell r="J24">
            <v>63.422599999999996</v>
          </cell>
          <cell r="K24">
            <v>81.219999999999985</v>
          </cell>
        </row>
        <row r="25">
          <cell r="C25">
            <v>3803706.7</v>
          </cell>
          <cell r="D25">
            <v>426.06440099999998</v>
          </cell>
          <cell r="E25">
            <v>207.35999999999999</v>
          </cell>
          <cell r="F25">
            <v>1792847.9300000002</v>
          </cell>
          <cell r="G25">
            <v>141.6</v>
          </cell>
          <cell r="H25">
            <v>120.7</v>
          </cell>
          <cell r="I25">
            <v>2710274.6289119436</v>
          </cell>
          <cell r="J25">
            <v>301.90713000000005</v>
          </cell>
          <cell r="K25">
            <v>238.23000000000002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26191.4</v>
          </cell>
          <cell r="G27">
            <v>0</v>
          </cell>
          <cell r="H27">
            <v>0</v>
          </cell>
          <cell r="I27">
            <v>158979.35507018509</v>
          </cell>
          <cell r="J27">
            <v>6.2320000000000002</v>
          </cell>
          <cell r="K27">
            <v>0</v>
          </cell>
        </row>
        <row r="28">
          <cell r="C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K28">
            <v>0</v>
          </cell>
        </row>
        <row r="39">
          <cell r="C39">
            <v>0</v>
          </cell>
          <cell r="F39">
            <v>0</v>
          </cell>
          <cell r="I39">
            <v>0</v>
          </cell>
        </row>
        <row r="50">
          <cell r="C50">
            <v>0</v>
          </cell>
          <cell r="E50">
            <v>0</v>
          </cell>
          <cell r="F50">
            <v>254302.43324164991</v>
          </cell>
          <cell r="H50">
            <v>0</v>
          </cell>
          <cell r="I50">
            <v>85272.474371099786</v>
          </cell>
          <cell r="K50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nenerg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9"/>
  <sheetViews>
    <sheetView workbookViewId="0">
      <selection activeCell="C22" sqref="C22"/>
    </sheetView>
  </sheetViews>
  <sheetFormatPr defaultRowHeight="14.4" x14ac:dyDescent="0.3"/>
  <cols>
    <col min="2" max="2" width="37.5546875" customWidth="1"/>
    <col min="3" max="3" width="74.44140625" customWidth="1"/>
  </cols>
  <sheetData>
    <row r="2" spans="2:3" x14ac:dyDescent="0.3">
      <c r="C2" s="3" t="s">
        <v>10</v>
      </c>
    </row>
    <row r="4" spans="2:3" x14ac:dyDescent="0.3">
      <c r="B4" s="1"/>
    </row>
    <row r="5" spans="2:3" x14ac:dyDescent="0.3">
      <c r="B5" s="46" t="s">
        <v>17</v>
      </c>
      <c r="C5" s="46"/>
    </row>
    <row r="6" spans="2:3" x14ac:dyDescent="0.3">
      <c r="B6" s="46" t="s">
        <v>18</v>
      </c>
      <c r="C6" s="46"/>
    </row>
    <row r="7" spans="2:3" x14ac:dyDescent="0.3">
      <c r="B7" s="46" t="s">
        <v>171</v>
      </c>
      <c r="C7" s="46"/>
    </row>
    <row r="8" spans="2:3" x14ac:dyDescent="0.3">
      <c r="B8" s="46" t="s">
        <v>19</v>
      </c>
      <c r="C8" s="46"/>
    </row>
    <row r="9" spans="2:3" x14ac:dyDescent="0.3">
      <c r="B9" s="2"/>
    </row>
    <row r="10" spans="2:3" x14ac:dyDescent="0.3">
      <c r="B10" s="5" t="s">
        <v>0</v>
      </c>
      <c r="C10" s="6" t="s">
        <v>11</v>
      </c>
    </row>
    <row r="11" spans="2:3" x14ac:dyDescent="0.3">
      <c r="B11" s="5" t="s">
        <v>1</v>
      </c>
      <c r="C11" s="6" t="s">
        <v>12</v>
      </c>
    </row>
    <row r="12" spans="2:3" x14ac:dyDescent="0.3">
      <c r="B12" s="5" t="s">
        <v>2</v>
      </c>
      <c r="C12" s="6" t="s">
        <v>13</v>
      </c>
    </row>
    <row r="13" spans="2:3" x14ac:dyDescent="0.3">
      <c r="B13" s="5" t="s">
        <v>3</v>
      </c>
      <c r="C13" s="6" t="s">
        <v>167</v>
      </c>
    </row>
    <row r="14" spans="2:3" x14ac:dyDescent="0.3">
      <c r="B14" s="5" t="s">
        <v>4</v>
      </c>
      <c r="C14" s="7">
        <v>7803002209</v>
      </c>
    </row>
    <row r="15" spans="2:3" x14ac:dyDescent="0.3">
      <c r="B15" s="5" t="s">
        <v>5</v>
      </c>
      <c r="C15" s="7">
        <v>781001001</v>
      </c>
    </row>
    <row r="16" spans="2:3" x14ac:dyDescent="0.3">
      <c r="B16" s="5" t="s">
        <v>6</v>
      </c>
      <c r="C16" s="6" t="s">
        <v>151</v>
      </c>
    </row>
    <row r="17" spans="2:3" x14ac:dyDescent="0.3">
      <c r="B17" s="5" t="s">
        <v>8</v>
      </c>
      <c r="C17" s="8" t="s">
        <v>14</v>
      </c>
    </row>
    <row r="18" spans="2:3" x14ac:dyDescent="0.3">
      <c r="B18" s="5" t="s">
        <v>7</v>
      </c>
      <c r="C18" s="9" t="s">
        <v>15</v>
      </c>
    </row>
    <row r="19" spans="2:3" x14ac:dyDescent="0.3">
      <c r="B19" s="5" t="s">
        <v>9</v>
      </c>
      <c r="C19" s="9" t="s">
        <v>16</v>
      </c>
    </row>
  </sheetData>
  <mergeCells count="4">
    <mergeCell ref="B5:C5"/>
    <mergeCell ref="B6:C6"/>
    <mergeCell ref="B7:C7"/>
    <mergeCell ref="B8:C8"/>
  </mergeCells>
  <hyperlinks>
    <hyperlink ref="C17" r:id="rId1"/>
  </hyperlinks>
  <pageMargins left="0.70866141732283472" right="0.70866141732283472" top="0.74803149606299213" bottom="0.74803149606299213" header="0.31496062992125984" footer="0.31496062992125984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view="pageBreakPreview" topLeftCell="A12" zoomScale="80" zoomScaleNormal="70" zoomScaleSheetLayoutView="80" workbookViewId="0">
      <selection activeCell="J50" sqref="J50:L50"/>
    </sheetView>
  </sheetViews>
  <sheetFormatPr defaultColWidth="8.88671875" defaultRowHeight="14.4" x14ac:dyDescent="0.3"/>
  <cols>
    <col min="1" max="1" width="8.88671875" style="17"/>
    <col min="2" max="2" width="46.33203125" style="17" customWidth="1"/>
    <col min="3" max="3" width="10.6640625" style="17" customWidth="1"/>
    <col min="4" max="4" width="4.109375" style="17" customWidth="1"/>
    <col min="5" max="5" width="3" style="17" customWidth="1"/>
    <col min="6" max="6" width="2.5546875" style="17" customWidth="1"/>
    <col min="7" max="9" width="5.5546875" style="17" customWidth="1"/>
    <col min="10" max="12" width="5.44140625" style="17" customWidth="1"/>
    <col min="13" max="16384" width="8.88671875" style="17"/>
  </cols>
  <sheetData>
    <row r="1" spans="1:14" x14ac:dyDescent="0.3">
      <c r="L1" s="18" t="s">
        <v>34</v>
      </c>
    </row>
    <row r="2" spans="1:14" x14ac:dyDescent="0.3">
      <c r="B2" s="51" t="s">
        <v>20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x14ac:dyDescent="0.3">
      <c r="B3" s="51" t="s">
        <v>21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x14ac:dyDescent="0.3">
      <c r="B4" s="51" t="s">
        <v>22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x14ac:dyDescent="0.3">
      <c r="B5" s="51" t="s">
        <v>23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x14ac:dyDescent="0.3">
      <c r="B6" s="51" t="s">
        <v>24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3">
      <c r="B7" s="52" t="s">
        <v>12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x14ac:dyDescent="0.3">
      <c r="B8" s="51" t="s">
        <v>19</v>
      </c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4" x14ac:dyDescent="0.3">
      <c r="B9" s="52" t="s">
        <v>172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2" spans="1:14" ht="28.95" customHeight="1" x14ac:dyDescent="0.3">
      <c r="A12" s="53" t="s">
        <v>25</v>
      </c>
      <c r="B12" s="53"/>
      <c r="C12" s="54" t="s">
        <v>137</v>
      </c>
      <c r="D12" s="54" t="s">
        <v>26</v>
      </c>
      <c r="E12" s="54"/>
      <c r="F12" s="54"/>
      <c r="G12" s="55" t="s">
        <v>27</v>
      </c>
      <c r="H12" s="55"/>
      <c r="I12" s="55"/>
      <c r="J12" s="55"/>
      <c r="K12" s="55"/>
      <c r="L12" s="55"/>
      <c r="M12" s="56"/>
      <c r="N12" s="57"/>
    </row>
    <row r="13" spans="1:14" ht="32.25" customHeight="1" x14ac:dyDescent="0.3">
      <c r="A13" s="53"/>
      <c r="B13" s="53"/>
      <c r="C13" s="54"/>
      <c r="D13" s="54"/>
      <c r="E13" s="54"/>
      <c r="F13" s="54"/>
      <c r="G13" s="55" t="s">
        <v>28</v>
      </c>
      <c r="H13" s="55"/>
      <c r="I13" s="55"/>
      <c r="J13" s="55" t="s">
        <v>29</v>
      </c>
      <c r="K13" s="55"/>
      <c r="L13" s="55"/>
      <c r="M13" s="19"/>
      <c r="N13" s="19"/>
    </row>
    <row r="14" spans="1:14" ht="28.2" customHeight="1" x14ac:dyDescent="0.3">
      <c r="A14" s="58" t="s">
        <v>138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4" ht="165.6" x14ac:dyDescent="0.3">
      <c r="A15" s="20" t="s">
        <v>123</v>
      </c>
      <c r="B15" s="21" t="s">
        <v>141</v>
      </c>
      <c r="C15" s="59" t="s">
        <v>144</v>
      </c>
      <c r="D15" s="59" t="s">
        <v>132</v>
      </c>
      <c r="E15" s="59"/>
      <c r="F15" s="59"/>
      <c r="G15" s="67">
        <f>SUM(G16+G17+G18+G19)</f>
        <v>1419.8961006793547</v>
      </c>
      <c r="H15" s="59"/>
      <c r="I15" s="59"/>
      <c r="J15" s="67">
        <f>SUM(J16+J17+J18+J19)</f>
        <v>1419.8961006793547</v>
      </c>
      <c r="K15" s="59"/>
      <c r="L15" s="59"/>
    </row>
    <row r="16" spans="1:14" ht="55.2" x14ac:dyDescent="0.3">
      <c r="A16" s="20" t="s">
        <v>124</v>
      </c>
      <c r="B16" s="22" t="s">
        <v>30</v>
      </c>
      <c r="C16" s="59"/>
      <c r="D16" s="59" t="s">
        <v>132</v>
      </c>
      <c r="E16" s="59"/>
      <c r="F16" s="59"/>
      <c r="G16" s="67">
        <f>'4'!F10</f>
        <v>831.21147320079945</v>
      </c>
      <c r="H16" s="59"/>
      <c r="I16" s="59"/>
      <c r="J16" s="67">
        <f>G16</f>
        <v>831.21147320079945</v>
      </c>
      <c r="K16" s="59"/>
      <c r="L16" s="59"/>
    </row>
    <row r="17" spans="1:12" ht="55.2" x14ac:dyDescent="0.3">
      <c r="A17" s="20" t="s">
        <v>125</v>
      </c>
      <c r="B17" s="22" t="s">
        <v>31</v>
      </c>
      <c r="C17" s="59"/>
      <c r="D17" s="59" t="s">
        <v>132</v>
      </c>
      <c r="E17" s="59"/>
      <c r="F17" s="59"/>
      <c r="G17" s="67">
        <f>'4'!F21</f>
        <v>366.1341991584888</v>
      </c>
      <c r="H17" s="59"/>
      <c r="I17" s="59"/>
      <c r="J17" s="67">
        <f t="shared" ref="J17:J19" si="0">G17</f>
        <v>366.1341991584888</v>
      </c>
      <c r="K17" s="59"/>
      <c r="L17" s="59"/>
    </row>
    <row r="18" spans="1:12" ht="82.8" x14ac:dyDescent="0.3">
      <c r="A18" s="20" t="s">
        <v>142</v>
      </c>
      <c r="B18" s="22" t="s">
        <v>32</v>
      </c>
      <c r="C18" s="59"/>
      <c r="D18" s="59" t="s">
        <v>132</v>
      </c>
      <c r="E18" s="59"/>
      <c r="F18" s="59"/>
      <c r="G18" s="67">
        <f>'4'!F24</f>
        <v>65.108701483446296</v>
      </c>
      <c r="H18" s="59"/>
      <c r="I18" s="59"/>
      <c r="J18" s="67">
        <f t="shared" si="0"/>
        <v>65.108701483446296</v>
      </c>
      <c r="K18" s="59"/>
      <c r="L18" s="59"/>
    </row>
    <row r="19" spans="1:12" ht="96.6" x14ac:dyDescent="0.3">
      <c r="A19" s="20" t="s">
        <v>143</v>
      </c>
      <c r="B19" s="22" t="s">
        <v>33</v>
      </c>
      <c r="C19" s="59"/>
      <c r="D19" s="59" t="s">
        <v>132</v>
      </c>
      <c r="E19" s="59"/>
      <c r="F19" s="59"/>
      <c r="G19" s="67">
        <f>'4'!F27</f>
        <v>157.44172683662009</v>
      </c>
      <c r="H19" s="59"/>
      <c r="I19" s="59"/>
      <c r="J19" s="67">
        <f t="shared" si="0"/>
        <v>157.44172683662009</v>
      </c>
      <c r="K19" s="59"/>
      <c r="L19" s="59"/>
    </row>
    <row r="20" spans="1:12" ht="124.2" x14ac:dyDescent="0.3">
      <c r="A20" s="68" t="s">
        <v>145</v>
      </c>
      <c r="B20" s="21" t="s">
        <v>122</v>
      </c>
      <c r="C20" s="60">
        <v>0.4</v>
      </c>
      <c r="D20" s="59" t="s">
        <v>135</v>
      </c>
      <c r="E20" s="59"/>
      <c r="F20" s="59"/>
      <c r="G20" s="59" t="s">
        <v>133</v>
      </c>
      <c r="H20" s="59"/>
      <c r="I20" s="59"/>
      <c r="J20" s="59" t="str">
        <f t="shared" ref="J20:J21" si="1">G20</f>
        <v>х</v>
      </c>
      <c r="K20" s="59"/>
      <c r="L20" s="59"/>
    </row>
    <row r="21" spans="1:12" x14ac:dyDescent="0.3">
      <c r="A21" s="69"/>
      <c r="B21" s="21" t="s">
        <v>134</v>
      </c>
      <c r="C21" s="61"/>
      <c r="D21" s="59"/>
      <c r="E21" s="59"/>
      <c r="F21" s="59"/>
      <c r="G21" s="59" t="s">
        <v>133</v>
      </c>
      <c r="H21" s="59"/>
      <c r="I21" s="59"/>
      <c r="J21" s="59" t="str">
        <f t="shared" si="1"/>
        <v>х</v>
      </c>
      <c r="K21" s="59"/>
      <c r="L21" s="59"/>
    </row>
    <row r="22" spans="1:12" x14ac:dyDescent="0.3">
      <c r="A22" s="69"/>
      <c r="B22" s="40" t="s">
        <v>175</v>
      </c>
      <c r="C22" s="61"/>
      <c r="D22" s="59"/>
      <c r="E22" s="59"/>
      <c r="F22" s="59"/>
      <c r="G22" s="48">
        <f>'[1]СПб 1-2018г. '!U17</f>
        <v>3179058.8211986902</v>
      </c>
      <c r="H22" s="49"/>
      <c r="I22" s="50"/>
      <c r="J22" s="48">
        <f>G22</f>
        <v>3179058.8211986902</v>
      </c>
      <c r="K22" s="49"/>
      <c r="L22" s="50"/>
    </row>
    <row r="23" spans="1:12" x14ac:dyDescent="0.3">
      <c r="A23" s="69"/>
      <c r="B23" s="40" t="s">
        <v>176</v>
      </c>
      <c r="C23" s="62"/>
      <c r="D23" s="59"/>
      <c r="E23" s="59"/>
      <c r="F23" s="59"/>
      <c r="G23" s="48">
        <f>'[1]СПб 1-2018г. '!U18</f>
        <v>2954556.6944852048</v>
      </c>
      <c r="H23" s="49"/>
      <c r="I23" s="50"/>
      <c r="J23" s="48">
        <f>G23</f>
        <v>2954556.6944852048</v>
      </c>
      <c r="K23" s="49"/>
      <c r="L23" s="50"/>
    </row>
    <row r="24" spans="1:12" ht="124.2" x14ac:dyDescent="0.3">
      <c r="A24" s="69"/>
      <c r="B24" s="21" t="s">
        <v>122</v>
      </c>
      <c r="C24" s="71" t="s">
        <v>140</v>
      </c>
      <c r="D24" s="59" t="s">
        <v>135</v>
      </c>
      <c r="E24" s="59"/>
      <c r="F24" s="59"/>
      <c r="G24" s="59" t="s">
        <v>133</v>
      </c>
      <c r="H24" s="59"/>
      <c r="I24" s="59"/>
      <c r="J24" s="59" t="str">
        <f t="shared" ref="J24:J25" si="2">G24</f>
        <v>х</v>
      </c>
      <c r="K24" s="59"/>
      <c r="L24" s="59"/>
    </row>
    <row r="25" spans="1:12" x14ac:dyDescent="0.3">
      <c r="A25" s="69"/>
      <c r="B25" s="21" t="s">
        <v>134</v>
      </c>
      <c r="C25" s="72"/>
      <c r="D25" s="59"/>
      <c r="E25" s="59"/>
      <c r="F25" s="59"/>
      <c r="G25" s="59" t="s">
        <v>133</v>
      </c>
      <c r="H25" s="59"/>
      <c r="I25" s="59"/>
      <c r="J25" s="59" t="str">
        <f t="shared" si="2"/>
        <v>х</v>
      </c>
      <c r="K25" s="59"/>
      <c r="L25" s="59"/>
    </row>
    <row r="26" spans="1:12" x14ac:dyDescent="0.3">
      <c r="A26" s="69"/>
      <c r="B26" s="40" t="s">
        <v>177</v>
      </c>
      <c r="C26" s="72"/>
      <c r="D26" s="59"/>
      <c r="E26" s="59"/>
      <c r="F26" s="59"/>
      <c r="G26" s="67">
        <f>'[1]СПб 1-2018г. '!$U$13</f>
        <v>1952218.0436313844</v>
      </c>
      <c r="H26" s="67"/>
      <c r="I26" s="67"/>
      <c r="J26" s="67">
        <f t="shared" ref="J26:J31" si="3">G26</f>
        <v>1952218.0436313844</v>
      </c>
      <c r="K26" s="67"/>
      <c r="L26" s="67"/>
    </row>
    <row r="27" spans="1:12" x14ac:dyDescent="0.3">
      <c r="A27" s="69"/>
      <c r="B27" s="40" t="s">
        <v>178</v>
      </c>
      <c r="C27" s="72"/>
      <c r="D27" s="59"/>
      <c r="E27" s="59"/>
      <c r="F27" s="59"/>
      <c r="G27" s="67">
        <f>'[1]СПб 1-2018г. '!$U$14</f>
        <v>2670013.8986985688</v>
      </c>
      <c r="H27" s="67"/>
      <c r="I27" s="67"/>
      <c r="J27" s="67">
        <f t="shared" si="3"/>
        <v>2670013.8986985688</v>
      </c>
      <c r="K27" s="67"/>
      <c r="L27" s="67"/>
    </row>
    <row r="28" spans="1:12" x14ac:dyDescent="0.3">
      <c r="A28" s="69"/>
      <c r="B28" s="40" t="s">
        <v>179</v>
      </c>
      <c r="C28" s="72"/>
      <c r="D28" s="59"/>
      <c r="E28" s="59"/>
      <c r="F28" s="59"/>
      <c r="G28" s="67">
        <f>'[1]СПб 1-2018г. '!$U$15</f>
        <v>2497116.9048809288</v>
      </c>
      <c r="H28" s="67"/>
      <c r="I28" s="67"/>
      <c r="J28" s="67">
        <f t="shared" si="3"/>
        <v>2497116.9048809288</v>
      </c>
      <c r="K28" s="67"/>
      <c r="L28" s="67"/>
    </row>
    <row r="29" spans="1:12" x14ac:dyDescent="0.3">
      <c r="A29" s="69"/>
      <c r="B29" s="25" t="s">
        <v>180</v>
      </c>
      <c r="C29" s="73"/>
      <c r="D29" s="59"/>
      <c r="E29" s="59"/>
      <c r="F29" s="59"/>
      <c r="G29" s="67">
        <f>'[1]СПб 1-2018г. '!$U$16</f>
        <v>3959153.566400778</v>
      </c>
      <c r="H29" s="67"/>
      <c r="I29" s="67"/>
      <c r="J29" s="67">
        <f t="shared" si="3"/>
        <v>3959153.566400778</v>
      </c>
      <c r="K29" s="67"/>
      <c r="L29" s="67"/>
    </row>
    <row r="30" spans="1:12" ht="35.25" customHeight="1" x14ac:dyDescent="0.3">
      <c r="A30" s="69"/>
      <c r="B30" s="29" t="s">
        <v>154</v>
      </c>
      <c r="C30" s="28"/>
      <c r="D30" s="59"/>
      <c r="E30" s="59"/>
      <c r="F30" s="59"/>
      <c r="G30" s="64">
        <f>'[1]СПб 1-2018г. '!$U$19</f>
        <v>7810709.1158061344</v>
      </c>
      <c r="H30" s="65"/>
      <c r="I30" s="66"/>
      <c r="J30" s="64">
        <f t="shared" si="3"/>
        <v>7810709.1158061344</v>
      </c>
      <c r="K30" s="65"/>
      <c r="L30" s="66"/>
    </row>
    <row r="31" spans="1:12" ht="39" customHeight="1" x14ac:dyDescent="0.3">
      <c r="A31" s="70"/>
      <c r="B31" s="29" t="s">
        <v>155</v>
      </c>
      <c r="C31" s="28"/>
      <c r="D31" s="59"/>
      <c r="E31" s="59"/>
      <c r="F31" s="59"/>
      <c r="G31" s="64">
        <f>'[1]СПб 1-2018г. '!$U$20</f>
        <v>17506828.524407074</v>
      </c>
      <c r="H31" s="65"/>
      <c r="I31" s="66"/>
      <c r="J31" s="64">
        <f t="shared" si="3"/>
        <v>17506828.524407074</v>
      </c>
      <c r="K31" s="65"/>
      <c r="L31" s="66"/>
    </row>
    <row r="32" spans="1:12" ht="96" customHeight="1" x14ac:dyDescent="0.3">
      <c r="A32" s="63" t="s">
        <v>126</v>
      </c>
      <c r="B32" s="24" t="s">
        <v>147</v>
      </c>
      <c r="C32" s="59" t="s">
        <v>146</v>
      </c>
      <c r="D32" s="59" t="s">
        <v>136</v>
      </c>
      <c r="E32" s="59"/>
      <c r="F32" s="59"/>
      <c r="G32" s="59" t="s">
        <v>133</v>
      </c>
      <c r="H32" s="59"/>
      <c r="I32" s="59"/>
      <c r="J32" s="59" t="s">
        <v>133</v>
      </c>
      <c r="K32" s="59"/>
      <c r="L32" s="59"/>
    </row>
    <row r="33" spans="1:12" x14ac:dyDescent="0.3">
      <c r="A33" s="63"/>
      <c r="B33" s="24" t="s">
        <v>134</v>
      </c>
      <c r="C33" s="59"/>
      <c r="D33" s="59"/>
      <c r="E33" s="59"/>
      <c r="F33" s="59"/>
      <c r="G33" s="59" t="s">
        <v>133</v>
      </c>
      <c r="H33" s="59"/>
      <c r="I33" s="59"/>
      <c r="J33" s="59" t="s">
        <v>133</v>
      </c>
      <c r="K33" s="59"/>
      <c r="L33" s="59"/>
    </row>
    <row r="34" spans="1:12" x14ac:dyDescent="0.3">
      <c r="A34" s="63"/>
      <c r="B34" s="23" t="s">
        <v>156</v>
      </c>
      <c r="C34" s="59"/>
      <c r="D34" s="59"/>
      <c r="E34" s="59"/>
      <c r="F34" s="59"/>
      <c r="G34" s="47">
        <f>'[1]СПб 1-2018г. '!U29</f>
        <v>3711.4447974188979</v>
      </c>
      <c r="H34" s="47"/>
      <c r="I34" s="47"/>
      <c r="J34" s="47">
        <f>G34</f>
        <v>3711.4447974188979</v>
      </c>
      <c r="K34" s="47"/>
      <c r="L34" s="47"/>
    </row>
    <row r="35" spans="1:12" x14ac:dyDescent="0.3">
      <c r="A35" s="63"/>
      <c r="B35" s="23" t="s">
        <v>157</v>
      </c>
      <c r="C35" s="59"/>
      <c r="D35" s="59"/>
      <c r="E35" s="59"/>
      <c r="F35" s="59"/>
      <c r="G35" s="47">
        <f>'[1]СПб 1-2018г. '!U30</f>
        <v>2512.7310955395214</v>
      </c>
      <c r="H35" s="47"/>
      <c r="I35" s="47"/>
      <c r="J35" s="47">
        <f t="shared" ref="J35:J46" si="4">G35</f>
        <v>2512.7310955395214</v>
      </c>
      <c r="K35" s="47"/>
      <c r="L35" s="47"/>
    </row>
    <row r="36" spans="1:12" x14ac:dyDescent="0.3">
      <c r="A36" s="63"/>
      <c r="B36" s="23" t="s">
        <v>158</v>
      </c>
      <c r="C36" s="59"/>
      <c r="D36" s="59"/>
      <c r="E36" s="59"/>
      <c r="F36" s="59"/>
      <c r="G36" s="47">
        <f>'[1]СПб 1-2018г. '!U31</f>
        <v>1765.6041174855275</v>
      </c>
      <c r="H36" s="47"/>
      <c r="I36" s="47"/>
      <c r="J36" s="47">
        <f t="shared" si="4"/>
        <v>1765.6041174855275</v>
      </c>
      <c r="K36" s="47"/>
      <c r="L36" s="47"/>
    </row>
    <row r="37" spans="1:12" x14ac:dyDescent="0.3">
      <c r="A37" s="63"/>
      <c r="B37" s="23" t="s">
        <v>159</v>
      </c>
      <c r="C37" s="59"/>
      <c r="D37" s="59"/>
      <c r="E37" s="59"/>
      <c r="F37" s="59"/>
      <c r="G37" s="47">
        <f>'[1]СПб 1-2018г. '!U32</f>
        <v>1686.2263470607045</v>
      </c>
      <c r="H37" s="47"/>
      <c r="I37" s="47"/>
      <c r="J37" s="47">
        <f t="shared" si="4"/>
        <v>1686.2263470607045</v>
      </c>
      <c r="K37" s="47"/>
      <c r="L37" s="47"/>
    </row>
    <row r="38" spans="1:12" x14ac:dyDescent="0.3">
      <c r="A38" s="63"/>
      <c r="B38" s="23" t="s">
        <v>160</v>
      </c>
      <c r="C38" s="59"/>
      <c r="D38" s="59"/>
      <c r="E38" s="59"/>
      <c r="F38" s="59"/>
      <c r="G38" s="47">
        <f>'[1]СПб 1-2018г. '!U33</f>
        <v>3027.343343215246</v>
      </c>
      <c r="H38" s="47"/>
      <c r="I38" s="47"/>
      <c r="J38" s="47">
        <f t="shared" si="4"/>
        <v>3027.343343215246</v>
      </c>
      <c r="K38" s="47"/>
      <c r="L38" s="47"/>
    </row>
    <row r="39" spans="1:12" x14ac:dyDescent="0.3">
      <c r="A39" s="63"/>
      <c r="B39" s="23" t="s">
        <v>161</v>
      </c>
      <c r="C39" s="59"/>
      <c r="D39" s="59"/>
      <c r="E39" s="59"/>
      <c r="F39" s="59"/>
      <c r="G39" s="47">
        <f>'[1]СПб 1-2018г. '!U34</f>
        <v>2436.3906071132083</v>
      </c>
      <c r="H39" s="47"/>
      <c r="I39" s="47"/>
      <c r="J39" s="47">
        <f t="shared" si="4"/>
        <v>2436.3906071132083</v>
      </c>
      <c r="K39" s="47"/>
      <c r="L39" s="47"/>
    </row>
    <row r="40" spans="1:12" x14ac:dyDescent="0.3">
      <c r="A40" s="63"/>
      <c r="B40" s="23" t="s">
        <v>162</v>
      </c>
      <c r="C40" s="59"/>
      <c r="D40" s="59"/>
      <c r="E40" s="59"/>
      <c r="F40" s="59"/>
      <c r="G40" s="47">
        <f>'[1]СПб 1-2018г. '!U35</f>
        <v>1528.7562502037556</v>
      </c>
      <c r="H40" s="47"/>
      <c r="I40" s="47"/>
      <c r="J40" s="47">
        <f t="shared" si="4"/>
        <v>1528.7562502037556</v>
      </c>
      <c r="K40" s="47"/>
      <c r="L40" s="47"/>
    </row>
    <row r="41" spans="1:12" x14ac:dyDescent="0.3">
      <c r="A41" s="63"/>
      <c r="B41" s="25" t="s">
        <v>181</v>
      </c>
      <c r="C41" s="59"/>
      <c r="D41" s="59"/>
      <c r="E41" s="59"/>
      <c r="F41" s="59"/>
      <c r="G41" s="47">
        <f>'[1]СПб 1-2018г. '!U36</f>
        <v>1388.9546089925584</v>
      </c>
      <c r="H41" s="47"/>
      <c r="I41" s="47"/>
      <c r="J41" s="47">
        <f t="shared" ref="J41" si="5">G41</f>
        <v>1388.9546089925584</v>
      </c>
      <c r="K41" s="47"/>
      <c r="L41" s="47"/>
    </row>
    <row r="42" spans="1:12" x14ac:dyDescent="0.3">
      <c r="A42" s="63"/>
      <c r="B42" s="23" t="s">
        <v>163</v>
      </c>
      <c r="C42" s="59"/>
      <c r="D42" s="59"/>
      <c r="E42" s="59"/>
      <c r="F42" s="59"/>
      <c r="G42" s="47">
        <f>'[1]СПб 1-2018г. '!U37</f>
        <v>983.1474733100514</v>
      </c>
      <c r="H42" s="47"/>
      <c r="I42" s="47"/>
      <c r="J42" s="47">
        <f t="shared" si="4"/>
        <v>983.1474733100514</v>
      </c>
      <c r="K42" s="47"/>
      <c r="L42" s="47"/>
    </row>
    <row r="43" spans="1:12" x14ac:dyDescent="0.3">
      <c r="A43" s="63"/>
      <c r="B43" s="23" t="s">
        <v>164</v>
      </c>
      <c r="C43" s="59"/>
      <c r="D43" s="59"/>
      <c r="E43" s="59"/>
      <c r="F43" s="59"/>
      <c r="G43" s="47">
        <f>'[1]СПб 1-2018г. '!U38</f>
        <v>3652.6529209414202</v>
      </c>
      <c r="H43" s="47"/>
      <c r="I43" s="47"/>
      <c r="J43" s="47">
        <f t="shared" si="4"/>
        <v>3652.6529209414202</v>
      </c>
      <c r="K43" s="47"/>
      <c r="L43" s="47"/>
    </row>
    <row r="44" spans="1:12" x14ac:dyDescent="0.3">
      <c r="A44" s="63"/>
      <c r="B44" s="25" t="s">
        <v>182</v>
      </c>
      <c r="C44" s="59"/>
      <c r="D44" s="59"/>
      <c r="E44" s="59"/>
      <c r="F44" s="59"/>
      <c r="G44" s="47">
        <f>'[1]СПб 1-2018г. '!U39</f>
        <v>3055.2288369171988</v>
      </c>
      <c r="H44" s="47"/>
      <c r="I44" s="47"/>
      <c r="J44" s="47">
        <f t="shared" ref="J44" si="6">G44</f>
        <v>3055.2288369171988</v>
      </c>
      <c r="K44" s="47"/>
      <c r="L44" s="47"/>
    </row>
    <row r="45" spans="1:12" x14ac:dyDescent="0.3">
      <c r="A45" s="63"/>
      <c r="B45" s="23" t="s">
        <v>165</v>
      </c>
      <c r="C45" s="59"/>
      <c r="D45" s="59"/>
      <c r="E45" s="59"/>
      <c r="F45" s="59"/>
      <c r="G45" s="47">
        <f>'[1]СПб 1-2018г. '!U40</f>
        <v>1786.2038165409269</v>
      </c>
      <c r="H45" s="47"/>
      <c r="I45" s="47"/>
      <c r="J45" s="47">
        <f t="shared" si="4"/>
        <v>1786.2038165409269</v>
      </c>
      <c r="K45" s="47"/>
      <c r="L45" s="47"/>
    </row>
    <row r="46" spans="1:12" x14ac:dyDescent="0.3">
      <c r="A46" s="63"/>
      <c r="B46" s="23" t="s">
        <v>166</v>
      </c>
      <c r="C46" s="59"/>
      <c r="D46" s="59"/>
      <c r="E46" s="59"/>
      <c r="F46" s="59"/>
      <c r="G46" s="47">
        <f>'[1]СПб 1-2018г. '!U41</f>
        <v>1602.5677028528048</v>
      </c>
      <c r="H46" s="47"/>
      <c r="I46" s="47"/>
      <c r="J46" s="47">
        <f t="shared" si="4"/>
        <v>1602.5677028528048</v>
      </c>
      <c r="K46" s="47"/>
      <c r="L46" s="47"/>
    </row>
    <row r="47" spans="1:12" ht="28.2" customHeight="1" x14ac:dyDescent="0.3">
      <c r="A47" s="74" t="s">
        <v>139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 ht="165.6" x14ac:dyDescent="0.3">
      <c r="A48" s="26" t="s">
        <v>123</v>
      </c>
      <c r="B48" s="21" t="s">
        <v>141</v>
      </c>
      <c r="C48" s="59" t="s">
        <v>144</v>
      </c>
      <c r="D48" s="59" t="s">
        <v>132</v>
      </c>
      <c r="E48" s="59"/>
      <c r="F48" s="59"/>
      <c r="G48" s="67">
        <f>SUM(G49+G50+G51+G52)</f>
        <v>1419.8961006793547</v>
      </c>
      <c r="H48" s="59"/>
      <c r="I48" s="59"/>
      <c r="J48" s="67">
        <f>SUM(J49+J50+J51+J52)</f>
        <v>1419.8961006793547</v>
      </c>
      <c r="K48" s="59"/>
      <c r="L48" s="59"/>
    </row>
    <row r="49" spans="1:12" ht="55.2" x14ac:dyDescent="0.3">
      <c r="A49" s="26" t="s">
        <v>124</v>
      </c>
      <c r="B49" s="22" t="s">
        <v>30</v>
      </c>
      <c r="C49" s="59"/>
      <c r="D49" s="59" t="s">
        <v>132</v>
      </c>
      <c r="E49" s="59"/>
      <c r="F49" s="59"/>
      <c r="G49" s="67">
        <f>G16</f>
        <v>831.21147320079945</v>
      </c>
      <c r="H49" s="59"/>
      <c r="I49" s="59"/>
      <c r="J49" s="67">
        <f>G49</f>
        <v>831.21147320079945</v>
      </c>
      <c r="K49" s="59"/>
      <c r="L49" s="59"/>
    </row>
    <row r="50" spans="1:12" ht="55.2" x14ac:dyDescent="0.3">
      <c r="A50" s="26" t="s">
        <v>125</v>
      </c>
      <c r="B50" s="22" t="s">
        <v>31</v>
      </c>
      <c r="C50" s="59"/>
      <c r="D50" s="59" t="s">
        <v>132</v>
      </c>
      <c r="E50" s="59"/>
      <c r="F50" s="59"/>
      <c r="G50" s="67">
        <f>G17</f>
        <v>366.1341991584888</v>
      </c>
      <c r="H50" s="59"/>
      <c r="I50" s="59"/>
      <c r="J50" s="67">
        <f t="shared" ref="J50:J54" si="7">G50</f>
        <v>366.1341991584888</v>
      </c>
      <c r="K50" s="59"/>
      <c r="L50" s="59"/>
    </row>
    <row r="51" spans="1:12" ht="94.2" customHeight="1" x14ac:dyDescent="0.3">
      <c r="A51" s="26" t="s">
        <v>142</v>
      </c>
      <c r="B51" s="22" t="s">
        <v>32</v>
      </c>
      <c r="C51" s="59"/>
      <c r="D51" s="59" t="s">
        <v>132</v>
      </c>
      <c r="E51" s="59"/>
      <c r="F51" s="59"/>
      <c r="G51" s="67">
        <f>G18</f>
        <v>65.108701483446296</v>
      </c>
      <c r="H51" s="59"/>
      <c r="I51" s="59"/>
      <c r="J51" s="67">
        <f t="shared" si="7"/>
        <v>65.108701483446296</v>
      </c>
      <c r="K51" s="59"/>
      <c r="L51" s="59"/>
    </row>
    <row r="52" spans="1:12" ht="96.6" x14ac:dyDescent="0.3">
      <c r="A52" s="26" t="s">
        <v>143</v>
      </c>
      <c r="B52" s="22" t="s">
        <v>33</v>
      </c>
      <c r="C52" s="59"/>
      <c r="D52" s="59" t="s">
        <v>132</v>
      </c>
      <c r="E52" s="59"/>
      <c r="F52" s="59"/>
      <c r="G52" s="67">
        <f>G19</f>
        <v>157.44172683662009</v>
      </c>
      <c r="H52" s="59"/>
      <c r="I52" s="59"/>
      <c r="J52" s="67">
        <f t="shared" si="7"/>
        <v>157.44172683662009</v>
      </c>
      <c r="K52" s="59"/>
      <c r="L52" s="59"/>
    </row>
    <row r="53" spans="1:12" ht="124.2" x14ac:dyDescent="0.3">
      <c r="A53" s="68" t="s">
        <v>145</v>
      </c>
      <c r="B53" s="21" t="s">
        <v>122</v>
      </c>
      <c r="C53" s="60">
        <v>0.4</v>
      </c>
      <c r="D53" s="59" t="s">
        <v>135</v>
      </c>
      <c r="E53" s="59"/>
      <c r="F53" s="59"/>
      <c r="G53" s="59" t="s">
        <v>133</v>
      </c>
      <c r="H53" s="59"/>
      <c r="I53" s="59"/>
      <c r="J53" s="59" t="str">
        <f t="shared" si="7"/>
        <v>х</v>
      </c>
      <c r="K53" s="59"/>
      <c r="L53" s="59"/>
    </row>
    <row r="54" spans="1:12" x14ac:dyDescent="0.3">
      <c r="A54" s="69"/>
      <c r="B54" s="21" t="s">
        <v>134</v>
      </c>
      <c r="C54" s="61"/>
      <c r="D54" s="59"/>
      <c r="E54" s="59"/>
      <c r="F54" s="59"/>
      <c r="G54" s="59" t="s">
        <v>133</v>
      </c>
      <c r="H54" s="59"/>
      <c r="I54" s="59"/>
      <c r="J54" s="59" t="str">
        <f t="shared" si="7"/>
        <v>х</v>
      </c>
      <c r="K54" s="59"/>
      <c r="L54" s="59"/>
    </row>
    <row r="55" spans="1:12" x14ac:dyDescent="0.3">
      <c r="A55" s="69"/>
      <c r="B55" s="40" t="s">
        <v>175</v>
      </c>
      <c r="C55" s="61"/>
      <c r="D55" s="59"/>
      <c r="E55" s="59"/>
      <c r="F55" s="59"/>
      <c r="G55" s="48">
        <f>'[1]СПб 2-2018г.'!T17</f>
        <v>2924617.1308175628</v>
      </c>
      <c r="H55" s="49"/>
      <c r="I55" s="50"/>
      <c r="J55" s="48">
        <f>G55</f>
        <v>2924617.1308175628</v>
      </c>
      <c r="K55" s="49"/>
      <c r="L55" s="50"/>
    </row>
    <row r="56" spans="1:12" x14ac:dyDescent="0.3">
      <c r="A56" s="69"/>
      <c r="B56" s="40" t="s">
        <v>176</v>
      </c>
      <c r="C56" s="62"/>
      <c r="D56" s="59"/>
      <c r="E56" s="59"/>
      <c r="F56" s="59"/>
      <c r="G56" s="48">
        <f>'[1]СПб 2-2018г.'!T18</f>
        <v>2718083.4355889647</v>
      </c>
      <c r="H56" s="49"/>
      <c r="I56" s="50"/>
      <c r="J56" s="48">
        <f>G56</f>
        <v>2718083.4355889647</v>
      </c>
      <c r="K56" s="49"/>
      <c r="L56" s="50"/>
    </row>
    <row r="57" spans="1:12" ht="124.2" x14ac:dyDescent="0.3">
      <c r="A57" s="69"/>
      <c r="B57" s="21" t="s">
        <v>122</v>
      </c>
      <c r="C57" s="71" t="s">
        <v>140</v>
      </c>
      <c r="D57" s="59" t="s">
        <v>135</v>
      </c>
      <c r="E57" s="59"/>
      <c r="F57" s="59"/>
      <c r="G57" s="59" t="s">
        <v>133</v>
      </c>
      <c r="H57" s="59"/>
      <c r="I57" s="59"/>
      <c r="J57" s="59" t="str">
        <f t="shared" ref="J57:J58" si="8">G57</f>
        <v>х</v>
      </c>
      <c r="K57" s="59"/>
      <c r="L57" s="59"/>
    </row>
    <row r="58" spans="1:12" x14ac:dyDescent="0.3">
      <c r="A58" s="69"/>
      <c r="B58" s="21" t="s">
        <v>134</v>
      </c>
      <c r="C58" s="72"/>
      <c r="D58" s="59"/>
      <c r="E58" s="59"/>
      <c r="F58" s="59"/>
      <c r="G58" s="59" t="s">
        <v>133</v>
      </c>
      <c r="H58" s="59"/>
      <c r="I58" s="59"/>
      <c r="J58" s="59" t="str">
        <f t="shared" si="8"/>
        <v>х</v>
      </c>
      <c r="K58" s="59"/>
      <c r="L58" s="59"/>
    </row>
    <row r="59" spans="1:12" x14ac:dyDescent="0.3">
      <c r="A59" s="69"/>
      <c r="B59" s="40" t="s">
        <v>177</v>
      </c>
      <c r="C59" s="72"/>
      <c r="D59" s="59"/>
      <c r="E59" s="59"/>
      <c r="F59" s="59"/>
      <c r="G59" s="48">
        <f>'[1]СПб 2-2018г.'!T13</f>
        <v>1793053.3919943916</v>
      </c>
      <c r="H59" s="49"/>
      <c r="I59" s="50"/>
      <c r="J59" s="48">
        <f>G59</f>
        <v>1793053.3919943916</v>
      </c>
      <c r="K59" s="49"/>
      <c r="L59" s="50"/>
    </row>
    <row r="60" spans="1:12" x14ac:dyDescent="0.3">
      <c r="A60" s="69"/>
      <c r="B60" s="40" t="s">
        <v>178</v>
      </c>
      <c r="C60" s="72"/>
      <c r="D60" s="59"/>
      <c r="E60" s="59"/>
      <c r="F60" s="59"/>
      <c r="G60" s="48">
        <f>'[1]СПб 2-2018г.'!T14</f>
        <v>2456314.5342213148</v>
      </c>
      <c r="H60" s="49"/>
      <c r="I60" s="50"/>
      <c r="J60" s="48">
        <f t="shared" ref="J60:J64" si="9">G60</f>
        <v>2456314.5342213148</v>
      </c>
      <c r="K60" s="49"/>
      <c r="L60" s="50"/>
    </row>
    <row r="61" spans="1:12" x14ac:dyDescent="0.3">
      <c r="A61" s="69"/>
      <c r="B61" s="40" t="s">
        <v>179</v>
      </c>
      <c r="C61" s="72"/>
      <c r="D61" s="59"/>
      <c r="E61" s="59"/>
      <c r="F61" s="59"/>
      <c r="G61" s="48">
        <f>'[1]СПб 2-2018г.'!T15</f>
        <v>2297255.6622639638</v>
      </c>
      <c r="H61" s="49"/>
      <c r="I61" s="50"/>
      <c r="J61" s="48">
        <f t="shared" si="9"/>
        <v>2297255.6622639638</v>
      </c>
      <c r="K61" s="49"/>
      <c r="L61" s="50"/>
    </row>
    <row r="62" spans="1:12" x14ac:dyDescent="0.3">
      <c r="A62" s="69"/>
      <c r="B62" s="25" t="s">
        <v>180</v>
      </c>
      <c r="C62" s="73"/>
      <c r="D62" s="59"/>
      <c r="E62" s="59"/>
      <c r="F62" s="59"/>
      <c r="G62" s="48">
        <f>'[1]СПб 2-2018г.'!T16</f>
        <v>3642275.5900651133</v>
      </c>
      <c r="H62" s="49"/>
      <c r="I62" s="50"/>
      <c r="J62" s="48">
        <f t="shared" si="9"/>
        <v>3642275.5900651133</v>
      </c>
      <c r="K62" s="49"/>
      <c r="L62" s="50"/>
    </row>
    <row r="63" spans="1:12" ht="29.25" customHeight="1" x14ac:dyDescent="0.3">
      <c r="A63" s="69"/>
      <c r="B63" s="29" t="s">
        <v>154</v>
      </c>
      <c r="C63" s="28"/>
      <c r="D63" s="59"/>
      <c r="E63" s="59"/>
      <c r="F63" s="59"/>
      <c r="G63" s="48">
        <f>'[1]СПб 2-2018г.'!T19</f>
        <v>7185564.9639430847</v>
      </c>
      <c r="H63" s="49"/>
      <c r="I63" s="50"/>
      <c r="J63" s="48">
        <f t="shared" si="9"/>
        <v>7185564.9639430847</v>
      </c>
      <c r="K63" s="49"/>
      <c r="L63" s="50"/>
    </row>
    <row r="64" spans="1:12" ht="29.25" customHeight="1" x14ac:dyDescent="0.3">
      <c r="A64" s="70"/>
      <c r="B64" s="29" t="s">
        <v>155</v>
      </c>
      <c r="C64" s="28"/>
      <c r="D64" s="59"/>
      <c r="E64" s="59"/>
      <c r="F64" s="59"/>
      <c r="G64" s="48">
        <f>'[1]СПб 2-2018г.'!T20</f>
        <v>16105638.01693383</v>
      </c>
      <c r="H64" s="49"/>
      <c r="I64" s="50"/>
      <c r="J64" s="48">
        <f t="shared" si="9"/>
        <v>16105638.01693383</v>
      </c>
      <c r="K64" s="49"/>
      <c r="L64" s="50"/>
    </row>
    <row r="65" spans="1:12" ht="96.6" x14ac:dyDescent="0.3">
      <c r="A65" s="63" t="s">
        <v>126</v>
      </c>
      <c r="B65" s="24" t="s">
        <v>147</v>
      </c>
      <c r="C65" s="59" t="s">
        <v>146</v>
      </c>
      <c r="D65" s="59" t="s">
        <v>136</v>
      </c>
      <c r="E65" s="59"/>
      <c r="F65" s="59"/>
      <c r="G65" s="59" t="s">
        <v>133</v>
      </c>
      <c r="H65" s="59"/>
      <c r="I65" s="59"/>
      <c r="J65" s="59" t="s">
        <v>133</v>
      </c>
      <c r="K65" s="59"/>
      <c r="L65" s="59"/>
    </row>
    <row r="66" spans="1:12" x14ac:dyDescent="0.3">
      <c r="A66" s="63"/>
      <c r="B66" s="24" t="s">
        <v>134</v>
      </c>
      <c r="C66" s="59"/>
      <c r="D66" s="59"/>
      <c r="E66" s="59"/>
      <c r="F66" s="59"/>
      <c r="G66" s="59" t="s">
        <v>133</v>
      </c>
      <c r="H66" s="59"/>
      <c r="I66" s="59"/>
      <c r="J66" s="59" t="s">
        <v>133</v>
      </c>
      <c r="K66" s="59"/>
      <c r="L66" s="59"/>
    </row>
    <row r="67" spans="1:12" x14ac:dyDescent="0.3">
      <c r="A67" s="63"/>
      <c r="B67" s="25" t="s">
        <v>156</v>
      </c>
      <c r="C67" s="59"/>
      <c r="D67" s="59"/>
      <c r="E67" s="59"/>
      <c r="F67" s="59"/>
      <c r="G67" s="47">
        <f>'[1]СПб 2-2018г.'!T28</f>
        <v>3414.3926379198692</v>
      </c>
      <c r="H67" s="47"/>
      <c r="I67" s="47"/>
      <c r="J67" s="47">
        <f>G67</f>
        <v>3414.3926379198692</v>
      </c>
      <c r="K67" s="47"/>
      <c r="L67" s="47"/>
    </row>
    <row r="68" spans="1:12" x14ac:dyDescent="0.3">
      <c r="A68" s="63"/>
      <c r="B68" s="25" t="s">
        <v>157</v>
      </c>
      <c r="C68" s="59"/>
      <c r="D68" s="59"/>
      <c r="E68" s="59"/>
      <c r="F68" s="59"/>
      <c r="G68" s="47">
        <f>'[1]СПб 2-2018г.'!T29</f>
        <v>2311.6201430906362</v>
      </c>
      <c r="H68" s="47"/>
      <c r="I68" s="47"/>
      <c r="J68" s="47">
        <f t="shared" ref="J68:J79" si="10">G68</f>
        <v>2311.6201430906362</v>
      </c>
      <c r="K68" s="47"/>
      <c r="L68" s="47"/>
    </row>
    <row r="69" spans="1:12" x14ac:dyDescent="0.3">
      <c r="A69" s="63"/>
      <c r="B69" s="25" t="s">
        <v>158</v>
      </c>
      <c r="C69" s="59"/>
      <c r="D69" s="59"/>
      <c r="E69" s="59"/>
      <c r="F69" s="59"/>
      <c r="G69" s="47">
        <f>'[1]СПб 2-2018г.'!T30</f>
        <v>1624.2908164540272</v>
      </c>
      <c r="H69" s="47"/>
      <c r="I69" s="47"/>
      <c r="J69" s="47">
        <f t="shared" si="10"/>
        <v>1624.2908164540272</v>
      </c>
      <c r="K69" s="47"/>
      <c r="L69" s="47"/>
    </row>
    <row r="70" spans="1:12" x14ac:dyDescent="0.3">
      <c r="A70" s="63"/>
      <c r="B70" s="25" t="s">
        <v>159</v>
      </c>
      <c r="C70" s="59"/>
      <c r="D70" s="59"/>
      <c r="E70" s="59"/>
      <c r="F70" s="59"/>
      <c r="G70" s="47">
        <f>'[1]СПб 2-2018г.'!T31</f>
        <v>1551.2661886483022</v>
      </c>
      <c r="H70" s="47"/>
      <c r="I70" s="47"/>
      <c r="J70" s="47">
        <f t="shared" si="10"/>
        <v>1551.2661886483022</v>
      </c>
      <c r="K70" s="47"/>
      <c r="L70" s="47"/>
    </row>
    <row r="71" spans="1:12" x14ac:dyDescent="0.3">
      <c r="A71" s="63"/>
      <c r="B71" s="25" t="s">
        <v>160</v>
      </c>
      <c r="C71" s="59"/>
      <c r="D71" s="59"/>
      <c r="E71" s="59"/>
      <c r="F71" s="59"/>
      <c r="G71" s="47">
        <f>'[1]СПб 2-2018г.'!T32</f>
        <v>2787.696897287618</v>
      </c>
      <c r="H71" s="47"/>
      <c r="I71" s="47"/>
      <c r="J71" s="47">
        <f t="shared" si="10"/>
        <v>2787.696897287618</v>
      </c>
      <c r="K71" s="47"/>
      <c r="L71" s="47"/>
    </row>
    <row r="72" spans="1:12" x14ac:dyDescent="0.3">
      <c r="A72" s="63"/>
      <c r="B72" s="25" t="s">
        <v>161</v>
      </c>
      <c r="C72" s="59"/>
      <c r="D72" s="59"/>
      <c r="E72" s="59"/>
      <c r="F72" s="59"/>
      <c r="G72" s="47">
        <f>'[1]СПб 2-2018г.'!T33</f>
        <v>2125.4739494502201</v>
      </c>
      <c r="H72" s="47"/>
      <c r="I72" s="47"/>
      <c r="J72" s="47">
        <f t="shared" si="10"/>
        <v>2125.4739494502201</v>
      </c>
      <c r="K72" s="47"/>
      <c r="L72" s="47"/>
    </row>
    <row r="73" spans="1:12" x14ac:dyDescent="0.3">
      <c r="A73" s="63"/>
      <c r="B73" s="25" t="s">
        <v>162</v>
      </c>
      <c r="C73" s="59"/>
      <c r="D73" s="59"/>
      <c r="E73" s="59"/>
      <c r="F73" s="59"/>
      <c r="G73" s="47">
        <f>'[1]СПб 2-2018г.'!T34</f>
        <v>1406.399494207687</v>
      </c>
      <c r="H73" s="47"/>
      <c r="I73" s="47"/>
      <c r="J73" s="47">
        <f t="shared" si="10"/>
        <v>1406.399494207687</v>
      </c>
      <c r="K73" s="47"/>
      <c r="L73" s="47"/>
    </row>
    <row r="74" spans="1:12" x14ac:dyDescent="0.3">
      <c r="A74" s="63"/>
      <c r="B74" s="25" t="s">
        <v>181</v>
      </c>
      <c r="C74" s="59"/>
      <c r="D74" s="59"/>
      <c r="E74" s="59"/>
      <c r="F74" s="59"/>
      <c r="G74" s="47">
        <f>'[1]СПб 2-2018г.'!T35</f>
        <v>1163.0084192789959</v>
      </c>
      <c r="H74" s="47"/>
      <c r="I74" s="47"/>
      <c r="J74" s="47">
        <f t="shared" ref="J74" si="11">G74</f>
        <v>1163.0084192789959</v>
      </c>
      <c r="K74" s="47"/>
      <c r="L74" s="47"/>
    </row>
    <row r="75" spans="1:12" x14ac:dyDescent="0.3">
      <c r="A75" s="63"/>
      <c r="B75" s="25" t="s">
        <v>163</v>
      </c>
      <c r="C75" s="59"/>
      <c r="D75" s="59"/>
      <c r="E75" s="59"/>
      <c r="F75" s="59"/>
      <c r="G75" s="47">
        <f>'[1]СПб 2-2018г.'!T36</f>
        <v>904.45949706536464</v>
      </c>
      <c r="H75" s="47"/>
      <c r="I75" s="47"/>
      <c r="J75" s="47">
        <f t="shared" si="10"/>
        <v>904.45949706536464</v>
      </c>
      <c r="K75" s="47"/>
      <c r="L75" s="47"/>
    </row>
    <row r="76" spans="1:12" x14ac:dyDescent="0.3">
      <c r="A76" s="63"/>
      <c r="B76" s="25" t="s">
        <v>164</v>
      </c>
      <c r="C76" s="59"/>
      <c r="D76" s="59"/>
      <c r="E76" s="59"/>
      <c r="F76" s="59"/>
      <c r="G76" s="47">
        <f>'[1]СПб 2-2018г.'!T37</f>
        <v>3360.3062750151057</v>
      </c>
      <c r="H76" s="47"/>
      <c r="I76" s="47"/>
      <c r="J76" s="47">
        <f t="shared" si="10"/>
        <v>3360.3062750151057</v>
      </c>
      <c r="K76" s="47"/>
      <c r="L76" s="47"/>
    </row>
    <row r="77" spans="1:12" x14ac:dyDescent="0.3">
      <c r="A77" s="63"/>
      <c r="B77" s="25" t="s">
        <v>182</v>
      </c>
      <c r="C77" s="59"/>
      <c r="D77" s="59"/>
      <c r="E77" s="59"/>
      <c r="F77" s="59"/>
      <c r="G77" s="47">
        <f>'[1]СПб 2-2018г.'!T38</f>
        <v>2810.6981020397416</v>
      </c>
      <c r="H77" s="47"/>
      <c r="I77" s="47"/>
      <c r="J77" s="47">
        <f t="shared" ref="J77" si="12">G77</f>
        <v>2810.6981020397416</v>
      </c>
      <c r="K77" s="47"/>
      <c r="L77" s="47"/>
    </row>
    <row r="78" spans="1:12" x14ac:dyDescent="0.3">
      <c r="A78" s="63"/>
      <c r="B78" s="25" t="s">
        <v>165</v>
      </c>
      <c r="C78" s="59"/>
      <c r="D78" s="59"/>
      <c r="E78" s="59"/>
      <c r="F78" s="59"/>
      <c r="G78" s="47">
        <f>'[1]СПб 2-2018г.'!T39</f>
        <v>1643.2417815463909</v>
      </c>
      <c r="H78" s="47"/>
      <c r="I78" s="47"/>
      <c r="J78" s="47">
        <f t="shared" si="10"/>
        <v>1643.2417815463909</v>
      </c>
      <c r="K78" s="47"/>
      <c r="L78" s="47"/>
    </row>
    <row r="79" spans="1:12" x14ac:dyDescent="0.3">
      <c r="A79" s="63"/>
      <c r="B79" s="25" t="s">
        <v>166</v>
      </c>
      <c r="C79" s="59"/>
      <c r="D79" s="59"/>
      <c r="E79" s="59"/>
      <c r="F79" s="59"/>
      <c r="G79" s="47">
        <f>'[1]СПб 2-2018г.'!T40</f>
        <v>1474.3033144920007</v>
      </c>
      <c r="H79" s="47"/>
      <c r="I79" s="47"/>
      <c r="J79" s="47">
        <f t="shared" si="10"/>
        <v>1474.3033144920007</v>
      </c>
      <c r="K79" s="47"/>
      <c r="L79" s="47"/>
    </row>
  </sheetData>
  <mergeCells count="177">
    <mergeCell ref="A53:A64"/>
    <mergeCell ref="C53:C56"/>
    <mergeCell ref="D53:F56"/>
    <mergeCell ref="C57:C62"/>
    <mergeCell ref="D57:F62"/>
    <mergeCell ref="D63:F63"/>
    <mergeCell ref="D64:F64"/>
    <mergeCell ref="C24:C29"/>
    <mergeCell ref="D24:F29"/>
    <mergeCell ref="A20:A31"/>
    <mergeCell ref="D30:F30"/>
    <mergeCell ref="D31:F31"/>
    <mergeCell ref="A47:L47"/>
    <mergeCell ref="C48:C52"/>
    <mergeCell ref="D48:F48"/>
    <mergeCell ref="G48:I48"/>
    <mergeCell ref="J48:L48"/>
    <mergeCell ref="G64:I64"/>
    <mergeCell ref="J64:L64"/>
    <mergeCell ref="G63:I63"/>
    <mergeCell ref="J63:L63"/>
    <mergeCell ref="G60:I60"/>
    <mergeCell ref="G61:I61"/>
    <mergeCell ref="G62:I62"/>
    <mergeCell ref="D49:F49"/>
    <mergeCell ref="G25:I25"/>
    <mergeCell ref="J25:L25"/>
    <mergeCell ref="G30:I30"/>
    <mergeCell ref="G31:I31"/>
    <mergeCell ref="J30:L30"/>
    <mergeCell ref="J31:L31"/>
    <mergeCell ref="G24:I24"/>
    <mergeCell ref="J24:L24"/>
    <mergeCell ref="G26:I26"/>
    <mergeCell ref="J26:L26"/>
    <mergeCell ref="G27:I27"/>
    <mergeCell ref="J27:L27"/>
    <mergeCell ref="G28:I28"/>
    <mergeCell ref="J28:L28"/>
    <mergeCell ref="G29:I29"/>
    <mergeCell ref="J29:L29"/>
    <mergeCell ref="D50:F50"/>
    <mergeCell ref="G50:I50"/>
    <mergeCell ref="J50:L50"/>
    <mergeCell ref="D51:F51"/>
    <mergeCell ref="G51:I51"/>
    <mergeCell ref="J51:L51"/>
    <mergeCell ref="G57:I57"/>
    <mergeCell ref="J57:L57"/>
    <mergeCell ref="D52:F52"/>
    <mergeCell ref="G52:I52"/>
    <mergeCell ref="J52:L52"/>
    <mergeCell ref="J78:L78"/>
    <mergeCell ref="G79:I79"/>
    <mergeCell ref="J79:L79"/>
    <mergeCell ref="G73:I73"/>
    <mergeCell ref="J73:L73"/>
    <mergeCell ref="G75:I75"/>
    <mergeCell ref="J75:L75"/>
    <mergeCell ref="G76:I76"/>
    <mergeCell ref="J76:L76"/>
    <mergeCell ref="G78:I78"/>
    <mergeCell ref="G77:I77"/>
    <mergeCell ref="J77:L77"/>
    <mergeCell ref="J60:L60"/>
    <mergeCell ref="J61:L61"/>
    <mergeCell ref="J62:L62"/>
    <mergeCell ref="A65:A79"/>
    <mergeCell ref="C65:C79"/>
    <mergeCell ref="D65:F79"/>
    <mergeCell ref="G70:I70"/>
    <mergeCell ref="J70:L70"/>
    <mergeCell ref="G71:I71"/>
    <mergeCell ref="J71:L71"/>
    <mergeCell ref="G72:I72"/>
    <mergeCell ref="J72:L72"/>
    <mergeCell ref="G67:I67"/>
    <mergeCell ref="J67:L67"/>
    <mergeCell ref="G68:I68"/>
    <mergeCell ref="J68:L68"/>
    <mergeCell ref="G69:I69"/>
    <mergeCell ref="J69:L69"/>
    <mergeCell ref="G65:I65"/>
    <mergeCell ref="J65:L65"/>
    <mergeCell ref="G66:I66"/>
    <mergeCell ref="J66:L66"/>
    <mergeCell ref="G74:I74"/>
    <mergeCell ref="J74:L74"/>
    <mergeCell ref="A32:A46"/>
    <mergeCell ref="C32:C46"/>
    <mergeCell ref="D32:F46"/>
    <mergeCell ref="G32:I32"/>
    <mergeCell ref="J32:L32"/>
    <mergeCell ref="G33:I33"/>
    <mergeCell ref="J33:L33"/>
    <mergeCell ref="G34:I34"/>
    <mergeCell ref="G38:I38"/>
    <mergeCell ref="J38:L38"/>
    <mergeCell ref="G39:I39"/>
    <mergeCell ref="J39:L39"/>
    <mergeCell ref="G40:I40"/>
    <mergeCell ref="J40:L40"/>
    <mergeCell ref="J34:L34"/>
    <mergeCell ref="G35:I35"/>
    <mergeCell ref="J35:L35"/>
    <mergeCell ref="G36:I36"/>
    <mergeCell ref="J36:L36"/>
    <mergeCell ref="G37:I37"/>
    <mergeCell ref="J37:L37"/>
    <mergeCell ref="G46:I46"/>
    <mergeCell ref="J46:L46"/>
    <mergeCell ref="G42:I42"/>
    <mergeCell ref="C20:C23"/>
    <mergeCell ref="D20:F23"/>
    <mergeCell ref="G20:I20"/>
    <mergeCell ref="J20:L20"/>
    <mergeCell ref="G21:I21"/>
    <mergeCell ref="J21:L21"/>
    <mergeCell ref="J16:L16"/>
    <mergeCell ref="D17:F17"/>
    <mergeCell ref="G17:I17"/>
    <mergeCell ref="J17:L17"/>
    <mergeCell ref="D18:F18"/>
    <mergeCell ref="G18:I18"/>
    <mergeCell ref="J18:L18"/>
    <mergeCell ref="D19:F19"/>
    <mergeCell ref="G19:I19"/>
    <mergeCell ref="J19:L19"/>
    <mergeCell ref="G22:I22"/>
    <mergeCell ref="J22:L22"/>
    <mergeCell ref="G23:I23"/>
    <mergeCell ref="J23:L23"/>
    <mergeCell ref="M12:N12"/>
    <mergeCell ref="G13:I13"/>
    <mergeCell ref="J13:L13"/>
    <mergeCell ref="A14:L14"/>
    <mergeCell ref="C15:C19"/>
    <mergeCell ref="D15:F15"/>
    <mergeCell ref="G15:I15"/>
    <mergeCell ref="J15:L15"/>
    <mergeCell ref="D16:F16"/>
    <mergeCell ref="G16:I16"/>
    <mergeCell ref="B8:L8"/>
    <mergeCell ref="B9:L9"/>
    <mergeCell ref="A12:B13"/>
    <mergeCell ref="C12:C13"/>
    <mergeCell ref="D12:F13"/>
    <mergeCell ref="G12:L12"/>
    <mergeCell ref="B2:L2"/>
    <mergeCell ref="B3:L3"/>
    <mergeCell ref="B4:L4"/>
    <mergeCell ref="B5:L5"/>
    <mergeCell ref="B6:L6"/>
    <mergeCell ref="B7:L7"/>
    <mergeCell ref="G41:I41"/>
    <mergeCell ref="J41:L41"/>
    <mergeCell ref="G44:I44"/>
    <mergeCell ref="J44:L44"/>
    <mergeCell ref="G55:I55"/>
    <mergeCell ref="J55:L55"/>
    <mergeCell ref="G56:I56"/>
    <mergeCell ref="J56:L56"/>
    <mergeCell ref="G59:I59"/>
    <mergeCell ref="J59:L59"/>
    <mergeCell ref="J42:L42"/>
    <mergeCell ref="G43:I43"/>
    <mergeCell ref="J43:L43"/>
    <mergeCell ref="G45:I45"/>
    <mergeCell ref="J45:L45"/>
    <mergeCell ref="G58:I58"/>
    <mergeCell ref="J58:L58"/>
    <mergeCell ref="G53:I53"/>
    <mergeCell ref="J53:L53"/>
    <mergeCell ref="G54:I54"/>
    <mergeCell ref="J54:L54"/>
    <mergeCell ref="G49:I49"/>
    <mergeCell ref="J49:L49"/>
  </mergeCells>
  <pageMargins left="0.70866141732283472" right="0.51181102362204722" top="0.55118110236220474" bottom="0.15748031496062992" header="0.31496062992125984" footer="0.31496062992125984"/>
  <pageSetup paperSize="9" scale="71" fitToHeight="8" orientation="portrait" r:id="rId1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15" zoomScale="80" zoomScaleNormal="80" workbookViewId="0">
      <selection activeCell="J33" sqref="J33"/>
    </sheetView>
  </sheetViews>
  <sheetFormatPr defaultRowHeight="14.4" x14ac:dyDescent="0.3"/>
  <cols>
    <col min="1" max="1" width="4" customWidth="1"/>
    <col min="2" max="2" width="5" customWidth="1"/>
    <col min="3" max="3" width="45.44140625" customWidth="1"/>
    <col min="4" max="4" width="19.109375" customWidth="1"/>
    <col min="5" max="5" width="17" customWidth="1"/>
    <col min="6" max="6" width="17.6640625" customWidth="1"/>
  </cols>
  <sheetData>
    <row r="1" spans="1:6" x14ac:dyDescent="0.3">
      <c r="F1" t="s">
        <v>57</v>
      </c>
    </row>
    <row r="5" spans="1:6" x14ac:dyDescent="0.3">
      <c r="A5" s="4"/>
      <c r="B5" s="76" t="s">
        <v>35</v>
      </c>
      <c r="C5" s="76"/>
      <c r="D5" s="76"/>
      <c r="E5" s="76"/>
      <c r="F5" s="76"/>
    </row>
    <row r="6" spans="1:6" x14ac:dyDescent="0.3">
      <c r="A6" s="4"/>
      <c r="B6" s="76" t="s">
        <v>36</v>
      </c>
      <c r="C6" s="76"/>
      <c r="D6" s="76"/>
      <c r="E6" s="76"/>
      <c r="F6" s="76"/>
    </row>
    <row r="7" spans="1:6" x14ac:dyDescent="0.3">
      <c r="A7" s="4"/>
      <c r="B7" s="77" t="s">
        <v>127</v>
      </c>
      <c r="C7" s="77"/>
      <c r="D7" s="77"/>
      <c r="E7" s="77"/>
      <c r="F7" s="77"/>
    </row>
    <row r="8" spans="1:6" x14ac:dyDescent="0.3">
      <c r="C8" s="1"/>
    </row>
    <row r="9" spans="1:6" ht="86.4" x14ac:dyDescent="0.3">
      <c r="B9" s="75" t="s">
        <v>37</v>
      </c>
      <c r="C9" s="75"/>
      <c r="D9" s="11" t="s">
        <v>38</v>
      </c>
      <c r="E9" s="11" t="s">
        <v>39</v>
      </c>
      <c r="F9" s="11" t="s">
        <v>40</v>
      </c>
    </row>
    <row r="10" spans="1:6" ht="28.8" x14ac:dyDescent="0.3">
      <c r="B10" s="75" t="s">
        <v>41</v>
      </c>
      <c r="C10" s="12" t="s">
        <v>42</v>
      </c>
      <c r="D10" s="91">
        <f>'[3]5. Калькуляция'!$C$8</f>
        <v>86013744.37831828</v>
      </c>
      <c r="E10" s="91">
        <f>'[3]5. Калькуляция'!$D$8</f>
        <v>103479.9773</v>
      </c>
      <c r="F10" s="91">
        <f>'[3]5. Калькуляция'!$E$8</f>
        <v>831.21147320079945</v>
      </c>
    </row>
    <row r="11" spans="1:6" x14ac:dyDescent="0.3">
      <c r="B11" s="75"/>
      <c r="C11" s="13" t="s">
        <v>28</v>
      </c>
      <c r="D11" s="92"/>
      <c r="E11" s="92"/>
      <c r="F11" s="92"/>
    </row>
    <row r="12" spans="1:6" x14ac:dyDescent="0.3">
      <c r="B12" s="75"/>
      <c r="C12" s="13" t="s">
        <v>29</v>
      </c>
      <c r="D12" s="92"/>
      <c r="E12" s="92"/>
      <c r="F12" s="92"/>
    </row>
    <row r="13" spans="1:6" ht="43.2" x14ac:dyDescent="0.3">
      <c r="B13" s="11" t="s">
        <v>43</v>
      </c>
      <c r="C13" s="12" t="s">
        <v>44</v>
      </c>
      <c r="D13" s="91">
        <f>'[3]5. Калькуляция'!$C$9</f>
        <v>0</v>
      </c>
      <c r="E13" s="91">
        <f>'[3]5. Калькуляция'!$C$9</f>
        <v>0</v>
      </c>
      <c r="F13" s="91">
        <f>'[3]5. Калькуляция'!$C$9</f>
        <v>0</v>
      </c>
    </row>
    <row r="14" spans="1:6" ht="43.2" x14ac:dyDescent="0.3">
      <c r="B14" s="78" t="s">
        <v>45</v>
      </c>
      <c r="C14" s="12" t="s">
        <v>46</v>
      </c>
      <c r="D14" s="91">
        <f>'[3]5. Калькуляция'!C10</f>
        <v>1615156682.7885451</v>
      </c>
      <c r="E14" s="91">
        <f>'[3]5. Калькуляция'!D10</f>
        <v>41391.990920000004</v>
      </c>
      <c r="F14" s="91">
        <f>'[3]5. Калькуляция'!E10</f>
        <v>39020.995291340892</v>
      </c>
    </row>
    <row r="15" spans="1:6" x14ac:dyDescent="0.3">
      <c r="B15" s="79"/>
      <c r="C15" s="13" t="s">
        <v>47</v>
      </c>
      <c r="D15" s="91"/>
      <c r="E15" s="91"/>
      <c r="F15" s="91"/>
    </row>
    <row r="16" spans="1:6" x14ac:dyDescent="0.3">
      <c r="B16" s="79"/>
      <c r="C16" s="16" t="s">
        <v>130</v>
      </c>
      <c r="D16" s="91">
        <f>'[3]5. Калькуляция'!C13</f>
        <v>625455793.58880067</v>
      </c>
      <c r="E16" s="91">
        <f>'[3]5. Калькуляция'!D13</f>
        <v>41391.990920000004</v>
      </c>
      <c r="F16" s="91">
        <f>'[3]5. Калькуляция'!E13</f>
        <v>15110.551091819783</v>
      </c>
    </row>
    <row r="17" spans="2:6" x14ac:dyDescent="0.3">
      <c r="B17" s="79"/>
      <c r="C17" s="16" t="s">
        <v>131</v>
      </c>
      <c r="D17" s="91">
        <f>'[3]5. Калькуляция'!C14</f>
        <v>769242145.40732121</v>
      </c>
      <c r="E17" s="91">
        <f>'[3]5. Калькуляция'!D14</f>
        <v>41391.990920000004</v>
      </c>
      <c r="F17" s="91">
        <f>'[3]5. Калькуляция'!E14</f>
        <v>18584.323399521105</v>
      </c>
    </row>
    <row r="18" spans="2:6" x14ac:dyDescent="0.3">
      <c r="B18" s="79"/>
      <c r="C18" s="13" t="s">
        <v>48</v>
      </c>
      <c r="D18" s="91">
        <f>'[3]5. Калькуляция'!C15</f>
        <v>0</v>
      </c>
      <c r="E18" s="91">
        <f>'[3]5. Калькуляция'!D15</f>
        <v>0</v>
      </c>
      <c r="F18" s="91">
        <f>'[3]5. Калькуляция'!E15</f>
        <v>0</v>
      </c>
    </row>
    <row r="19" spans="2:6" ht="57.6" x14ac:dyDescent="0.3">
      <c r="B19" s="79"/>
      <c r="C19" s="13" t="s">
        <v>49</v>
      </c>
      <c r="D19" s="91">
        <f>'[3]5. Калькуляция'!C16</f>
        <v>220458743.79242313</v>
      </c>
      <c r="E19" s="91">
        <f>'[3]5. Калькуляция'!D16</f>
        <v>41391.990920000004</v>
      </c>
      <c r="F19" s="91">
        <f>'[3]5. Калькуляция'!E16</f>
        <v>5326.1207999999997</v>
      </c>
    </row>
    <row r="20" spans="2:6" ht="28.8" x14ac:dyDescent="0.3">
      <c r="B20" s="80"/>
      <c r="C20" s="13" t="s">
        <v>50</v>
      </c>
      <c r="D20" s="91">
        <f>'[3]5. Калькуляция'!C17</f>
        <v>0</v>
      </c>
      <c r="E20" s="91">
        <f>'[3]5. Калькуляция'!D17</f>
        <v>0</v>
      </c>
      <c r="F20" s="91">
        <f>'[3]5. Калькуляция'!E17</f>
        <v>0</v>
      </c>
    </row>
    <row r="21" spans="2:6" ht="28.8" x14ac:dyDescent="0.3">
      <c r="B21" s="75" t="s">
        <v>51</v>
      </c>
      <c r="C21" s="12" t="s">
        <v>52</v>
      </c>
      <c r="D21" s="91">
        <f>'[3]5. Калькуляция'!C18</f>
        <v>37887558.617674097</v>
      </c>
      <c r="E21" s="91">
        <f>'[3]5. Калькуляция'!D18</f>
        <v>103479.9773</v>
      </c>
      <c r="F21" s="91">
        <f>'[3]5. Калькуляция'!E18</f>
        <v>366.1341991584888</v>
      </c>
    </row>
    <row r="22" spans="2:6" x14ac:dyDescent="0.3">
      <c r="B22" s="75"/>
      <c r="C22" s="13" t="s">
        <v>28</v>
      </c>
      <c r="D22" s="92"/>
      <c r="E22" s="92"/>
      <c r="F22" s="92"/>
    </row>
    <row r="23" spans="2:6" x14ac:dyDescent="0.3">
      <c r="B23" s="75"/>
      <c r="C23" s="13" t="s">
        <v>29</v>
      </c>
      <c r="D23" s="92"/>
      <c r="E23" s="92"/>
      <c r="F23" s="92"/>
    </row>
    <row r="24" spans="2:6" ht="57.6" x14ac:dyDescent="0.3">
      <c r="B24" s="75" t="s">
        <v>53</v>
      </c>
      <c r="C24" s="12" t="s">
        <v>54</v>
      </c>
      <c r="D24" s="91">
        <f>'[3]5. Калькуляция'!C19</f>
        <v>6737446.9515394988</v>
      </c>
      <c r="E24" s="91">
        <f>'[3]5. Калькуляция'!D19</f>
        <v>103479.9773</v>
      </c>
      <c r="F24" s="91">
        <f>'[3]5. Калькуляция'!E19</f>
        <v>65.108701483446296</v>
      </c>
    </row>
    <row r="25" spans="2:6" x14ac:dyDescent="0.3">
      <c r="B25" s="75"/>
      <c r="C25" s="13" t="s">
        <v>28</v>
      </c>
      <c r="D25" s="92"/>
      <c r="E25" s="92"/>
      <c r="F25" s="92"/>
    </row>
    <row r="26" spans="2:6" x14ac:dyDescent="0.3">
      <c r="B26" s="75"/>
      <c r="C26" s="13" t="s">
        <v>29</v>
      </c>
      <c r="D26" s="92"/>
      <c r="E26" s="92"/>
      <c r="F26" s="92"/>
    </row>
    <row r="27" spans="2:6" ht="115.2" x14ac:dyDescent="0.3">
      <c r="B27" s="75" t="s">
        <v>55</v>
      </c>
      <c r="C27" s="12" t="s">
        <v>56</v>
      </c>
      <c r="D27" s="91">
        <f>'[3]5. Калькуляция'!C20</f>
        <v>16292066.319126248</v>
      </c>
      <c r="E27" s="91">
        <f>'[3]5. Калькуляция'!D20</f>
        <v>103479.9773</v>
      </c>
      <c r="F27" s="91">
        <f>'[3]5. Калькуляция'!E20</f>
        <v>157.44172683662009</v>
      </c>
    </row>
    <row r="28" spans="2:6" x14ac:dyDescent="0.3">
      <c r="B28" s="75"/>
      <c r="C28" s="13" t="s">
        <v>28</v>
      </c>
      <c r="D28" s="92"/>
      <c r="E28" s="92"/>
      <c r="F28" s="92"/>
    </row>
    <row r="29" spans="2:6" x14ac:dyDescent="0.3">
      <c r="B29" s="75"/>
      <c r="C29" s="13" t="s">
        <v>29</v>
      </c>
      <c r="D29" s="92"/>
      <c r="E29" s="92"/>
      <c r="F29" s="92"/>
    </row>
  </sheetData>
  <mergeCells count="9">
    <mergeCell ref="B27:B29"/>
    <mergeCell ref="B5:F5"/>
    <mergeCell ref="B6:F6"/>
    <mergeCell ref="B9:C9"/>
    <mergeCell ref="B10:B12"/>
    <mergeCell ref="B21:B23"/>
    <mergeCell ref="B24:B26"/>
    <mergeCell ref="B7:F7"/>
    <mergeCell ref="B14:B20"/>
  </mergeCells>
  <hyperlinks>
    <hyperlink ref="D9" location="P243" display="P243"/>
  </hyperlink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36"/>
  <sheetViews>
    <sheetView topLeftCell="A14" zoomScale="80" zoomScaleNormal="80" workbookViewId="0">
      <selection activeCell="F33" sqref="F33"/>
    </sheetView>
  </sheetViews>
  <sheetFormatPr defaultRowHeight="14.4" x14ac:dyDescent="0.3"/>
  <cols>
    <col min="1" max="2" width="1.44140625" customWidth="1"/>
    <col min="3" max="3" width="4.33203125" customWidth="1"/>
    <col min="4" max="4" width="57.109375" customWidth="1"/>
    <col min="5" max="6" width="17.6640625" customWidth="1"/>
  </cols>
  <sheetData>
    <row r="2" spans="3:6" x14ac:dyDescent="0.3">
      <c r="F2" t="s">
        <v>86</v>
      </c>
    </row>
    <row r="4" spans="3:6" x14ac:dyDescent="0.3">
      <c r="C4" s="10"/>
    </row>
    <row r="5" spans="3:6" x14ac:dyDescent="0.3">
      <c r="C5" s="76" t="s">
        <v>58</v>
      </c>
      <c r="D5" s="76"/>
      <c r="E5" s="76"/>
      <c r="F5" s="76"/>
    </row>
    <row r="6" spans="3:6" x14ac:dyDescent="0.3">
      <c r="C6" s="76" t="s">
        <v>59</v>
      </c>
      <c r="D6" s="76"/>
      <c r="E6" s="76"/>
      <c r="F6" s="76"/>
    </row>
    <row r="7" spans="3:6" x14ac:dyDescent="0.3">
      <c r="C7" s="76" t="s">
        <v>60</v>
      </c>
      <c r="D7" s="76"/>
      <c r="E7" s="76"/>
      <c r="F7" s="76"/>
    </row>
    <row r="8" spans="3:6" x14ac:dyDescent="0.3">
      <c r="C8" s="81" t="s">
        <v>127</v>
      </c>
      <c r="D8" s="81"/>
      <c r="E8" s="81"/>
      <c r="F8" s="81"/>
    </row>
    <row r="10" spans="3:6" ht="57.6" x14ac:dyDescent="0.3">
      <c r="C10" s="12"/>
      <c r="D10" s="11" t="s">
        <v>61</v>
      </c>
      <c r="E10" s="27" t="s">
        <v>152</v>
      </c>
      <c r="F10" s="27" t="s">
        <v>153</v>
      </c>
    </row>
    <row r="11" spans="3:6" ht="28.8" x14ac:dyDescent="0.3">
      <c r="C11" s="11" t="s">
        <v>41</v>
      </c>
      <c r="D11" s="12" t="s">
        <v>62</v>
      </c>
      <c r="E11" s="93">
        <f>'[3]6. Расчет НВВ'!C9</f>
        <v>240219.46188362344</v>
      </c>
      <c r="F11" s="93">
        <f>'[3]6. Расчет НВВ'!E9</f>
        <v>146907.1306435056</v>
      </c>
    </row>
    <row r="12" spans="3:6" x14ac:dyDescent="0.3">
      <c r="C12" s="12"/>
      <c r="D12" s="12" t="s">
        <v>63</v>
      </c>
      <c r="E12" s="93">
        <f>'[3]6. Расчет НВВ'!C10</f>
        <v>2316.5561207748169</v>
      </c>
      <c r="F12" s="93">
        <f>'[3]6. Расчет НВВ'!E10</f>
        <v>5140.8463180456529</v>
      </c>
    </row>
    <row r="13" spans="3:6" x14ac:dyDescent="0.3">
      <c r="C13" s="12"/>
      <c r="D13" s="13" t="s">
        <v>64</v>
      </c>
      <c r="E13" s="93">
        <f>'[3]6. Расчет НВВ'!C11</f>
        <v>794.61897331207524</v>
      </c>
      <c r="F13" s="93">
        <f>'[3]6. Расчет НВВ'!E11</f>
        <v>86.996154645106273</v>
      </c>
    </row>
    <row r="14" spans="3:6" x14ac:dyDescent="0.3">
      <c r="C14" s="12"/>
      <c r="D14" s="13" t="s">
        <v>65</v>
      </c>
      <c r="E14" s="93">
        <f>'[3]6. Расчет НВВ'!C12</f>
        <v>99979.009888847024</v>
      </c>
      <c r="F14" s="93">
        <f>'[3]6. Расчет НВВ'!E12</f>
        <v>66016.641805607782</v>
      </c>
    </row>
    <row r="15" spans="3:6" x14ac:dyDescent="0.3">
      <c r="C15" s="12"/>
      <c r="D15" s="13" t="s">
        <v>66</v>
      </c>
      <c r="E15" s="93">
        <f>'[3]6. Расчет НВВ'!C13</f>
        <v>30120.948272531165</v>
      </c>
      <c r="F15" s="93">
        <f>'[3]6. Расчет НВВ'!E13</f>
        <v>20069.059108904763</v>
      </c>
    </row>
    <row r="16" spans="3:6" x14ac:dyDescent="0.3">
      <c r="C16" s="12"/>
      <c r="D16" s="13" t="s">
        <v>67</v>
      </c>
      <c r="E16" s="93">
        <f>'[3]6. Расчет НВВ'!C14</f>
        <v>107008.32862815837</v>
      </c>
      <c r="F16" s="93">
        <f>'[3]6. Расчет НВВ'!E14</f>
        <v>55593.587256302286</v>
      </c>
    </row>
    <row r="17" spans="3:6" x14ac:dyDescent="0.3">
      <c r="C17" s="12"/>
      <c r="D17" s="13" t="s">
        <v>68</v>
      </c>
      <c r="E17" s="93">
        <f>'[3]6. Расчет НВВ'!C15</f>
        <v>0</v>
      </c>
      <c r="F17" s="93">
        <f>'[3]6. Расчет НВВ'!E15</f>
        <v>0</v>
      </c>
    </row>
    <row r="18" spans="3:6" x14ac:dyDescent="0.3">
      <c r="C18" s="12"/>
      <c r="D18" s="13" t="s">
        <v>69</v>
      </c>
      <c r="E18" s="93">
        <f>'[3]6. Расчет НВВ'!C16</f>
        <v>16554.118750241403</v>
      </c>
      <c r="F18" s="93">
        <f>'[3]6. Расчет НВВ'!E16</f>
        <v>471.21842553937859</v>
      </c>
    </row>
    <row r="19" spans="3:6" x14ac:dyDescent="0.3">
      <c r="C19" s="12"/>
      <c r="D19" s="14" t="s">
        <v>70</v>
      </c>
      <c r="E19" s="93">
        <f>'[3]6. Расчет НВВ'!C17</f>
        <v>90454.209877916961</v>
      </c>
      <c r="F19" s="93">
        <f>'[3]6. Расчет НВВ'!E17</f>
        <v>55122.368830762905</v>
      </c>
    </row>
    <row r="20" spans="3:6" ht="28.8" x14ac:dyDescent="0.3">
      <c r="C20" s="12"/>
      <c r="D20" s="14" t="s">
        <v>71</v>
      </c>
      <c r="E20" s="93">
        <f>'[3]6. Расчет НВВ'!C18</f>
        <v>1376.116004016947</v>
      </c>
      <c r="F20" s="93">
        <f>'[3]6. Расчет НВВ'!E18</f>
        <v>327.42210035934903</v>
      </c>
    </row>
    <row r="21" spans="3:6" x14ac:dyDescent="0.3">
      <c r="C21" s="12"/>
      <c r="D21" s="14" t="s">
        <v>72</v>
      </c>
      <c r="E21" s="93">
        <f>'[3]6. Расчет НВВ'!C19</f>
        <v>2889.3950705880807</v>
      </c>
      <c r="F21" s="93">
        <f>'[3]6. Расчет НВВ'!E19</f>
        <v>1290.5579883148966</v>
      </c>
    </row>
    <row r="22" spans="3:6" x14ac:dyDescent="0.3">
      <c r="C22" s="12"/>
      <c r="D22" s="14" t="s">
        <v>63</v>
      </c>
      <c r="E22" s="93">
        <f>'[3]6. Расчет НВВ'!C20</f>
        <v>18863.818352958588</v>
      </c>
      <c r="F22" s="93">
        <f>'[3]6. Расчет НВВ'!E20</f>
        <v>3873.2536203863315</v>
      </c>
    </row>
    <row r="23" spans="3:6" x14ac:dyDescent="0.3">
      <c r="C23" s="12"/>
      <c r="D23" s="15" t="s">
        <v>73</v>
      </c>
      <c r="E23" s="93">
        <f>'[3]6. Расчет НВВ'!C21</f>
        <v>18723.27007187446</v>
      </c>
      <c r="F23" s="93">
        <f>'[3]6. Расчет НВВ'!E21</f>
        <v>17759.340376674994</v>
      </c>
    </row>
    <row r="24" spans="3:6" x14ac:dyDescent="0.3">
      <c r="C24" s="12"/>
      <c r="D24" s="15" t="s">
        <v>74</v>
      </c>
      <c r="E24" s="93">
        <f>'[3]6. Расчет НВВ'!C22</f>
        <v>48601.610378478887</v>
      </c>
      <c r="F24" s="93">
        <f>'[3]6. Расчет НВВ'!E22</f>
        <v>31871.794745027331</v>
      </c>
    </row>
    <row r="25" spans="3:6" ht="28.8" x14ac:dyDescent="0.3">
      <c r="C25" s="12"/>
      <c r="D25" s="15" t="s">
        <v>75</v>
      </c>
      <c r="E25" s="93"/>
      <c r="F25" s="93"/>
    </row>
    <row r="26" spans="3:6" x14ac:dyDescent="0.3">
      <c r="C26" s="12"/>
      <c r="D26" s="15" t="s">
        <v>76</v>
      </c>
      <c r="E26" s="93"/>
      <c r="F26" s="93"/>
    </row>
    <row r="27" spans="3:6" ht="28.8" x14ac:dyDescent="0.3">
      <c r="C27" s="12"/>
      <c r="D27" s="15" t="s">
        <v>77</v>
      </c>
      <c r="E27" s="93"/>
      <c r="F27" s="93"/>
    </row>
    <row r="28" spans="3:6" x14ac:dyDescent="0.3">
      <c r="C28" s="12"/>
      <c r="D28" s="13" t="s">
        <v>78</v>
      </c>
      <c r="E28" s="93"/>
      <c r="F28" s="93"/>
    </row>
    <row r="29" spans="3:6" x14ac:dyDescent="0.3">
      <c r="C29" s="12"/>
      <c r="D29" s="13" t="s">
        <v>63</v>
      </c>
      <c r="E29" s="92"/>
      <c r="F29" s="93"/>
    </row>
    <row r="30" spans="3:6" x14ac:dyDescent="0.3">
      <c r="C30" s="12"/>
      <c r="D30" s="14" t="s">
        <v>79</v>
      </c>
      <c r="E30" s="92"/>
      <c r="F30" s="93"/>
    </row>
    <row r="31" spans="3:6" x14ac:dyDescent="0.3">
      <c r="C31" s="12"/>
      <c r="D31" s="14" t="s">
        <v>80</v>
      </c>
      <c r="E31" s="92"/>
      <c r="F31" s="93"/>
    </row>
    <row r="32" spans="3:6" x14ac:dyDescent="0.3">
      <c r="C32" s="12"/>
      <c r="D32" s="14" t="s">
        <v>81</v>
      </c>
      <c r="E32" s="92"/>
      <c r="F32" s="93"/>
    </row>
    <row r="33" spans="3:6" ht="28.8" x14ac:dyDescent="0.3">
      <c r="C33" s="12"/>
      <c r="D33" s="14" t="s">
        <v>82</v>
      </c>
      <c r="E33" s="92"/>
      <c r="F33" s="93"/>
    </row>
    <row r="34" spans="3:6" ht="57.6" x14ac:dyDescent="0.3">
      <c r="C34" s="11" t="s">
        <v>43</v>
      </c>
      <c r="D34" s="12" t="s">
        <v>83</v>
      </c>
      <c r="E34" s="91">
        <f>'[3]6. Расчет НВВ'!C28</f>
        <v>5482059.5488133095</v>
      </c>
      <c r="F34" s="91">
        <f>'[3]6. Расчет НВВ'!E28</f>
        <v>1615156.682788545</v>
      </c>
    </row>
    <row r="35" spans="3:6" x14ac:dyDescent="0.3">
      <c r="C35" s="11" t="s">
        <v>45</v>
      </c>
      <c r="D35" s="12" t="s">
        <v>84</v>
      </c>
      <c r="E35" s="91">
        <f>'[3]6. Расчет НВВ'!C29</f>
        <v>32811.85538695204</v>
      </c>
      <c r="F35" s="91">
        <f>'[3]6. Расчет НВВ'!E29</f>
        <v>49966.901929255429</v>
      </c>
    </row>
    <row r="36" spans="3:6" x14ac:dyDescent="0.3">
      <c r="C36" s="12"/>
      <c r="D36" s="12" t="s">
        <v>85</v>
      </c>
      <c r="E36" s="91">
        <f>'[3]6. Расчет НВВ'!C30</f>
        <v>5722279.0106969327</v>
      </c>
      <c r="F36" s="91">
        <f>'[3]6. Расчет НВВ'!E30</f>
        <v>1762063.8134320506</v>
      </c>
    </row>
  </sheetData>
  <mergeCells count="4">
    <mergeCell ref="C5:F5"/>
    <mergeCell ref="C6:F6"/>
    <mergeCell ref="C7:F7"/>
    <mergeCell ref="C8:F8"/>
  </mergeCell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1"/>
  <sheetViews>
    <sheetView topLeftCell="A4" workbookViewId="0">
      <selection activeCell="J9" sqref="J9"/>
    </sheetView>
  </sheetViews>
  <sheetFormatPr defaultRowHeight="14.4" x14ac:dyDescent="0.3"/>
  <cols>
    <col min="3" max="3" width="35.44140625" customWidth="1"/>
    <col min="4" max="5" width="17.5546875" customWidth="1"/>
  </cols>
  <sheetData>
    <row r="1" spans="2:5" x14ac:dyDescent="0.3">
      <c r="E1" t="s">
        <v>94</v>
      </c>
    </row>
    <row r="4" spans="2:5" x14ac:dyDescent="0.3">
      <c r="B4" s="76" t="s">
        <v>87</v>
      </c>
      <c r="C4" s="76"/>
      <c r="D4" s="76"/>
      <c r="E4" s="76"/>
    </row>
    <row r="5" spans="2:5" x14ac:dyDescent="0.3">
      <c r="B5" s="76" t="s">
        <v>88</v>
      </c>
      <c r="C5" s="76"/>
      <c r="D5" s="76"/>
      <c r="E5" s="76"/>
    </row>
    <row r="6" spans="2:5" x14ac:dyDescent="0.3">
      <c r="B6" s="77" t="s">
        <v>128</v>
      </c>
      <c r="C6" s="76"/>
      <c r="D6" s="76"/>
      <c r="E6" s="76"/>
    </row>
    <row r="7" spans="2:5" x14ac:dyDescent="0.3">
      <c r="C7" s="10"/>
    </row>
    <row r="8" spans="2:5" ht="86.4" x14ac:dyDescent="0.3">
      <c r="B8" s="75" t="s">
        <v>37</v>
      </c>
      <c r="C8" s="75"/>
      <c r="D8" s="11" t="s">
        <v>89</v>
      </c>
      <c r="E8" s="11" t="s">
        <v>90</v>
      </c>
    </row>
    <row r="9" spans="2:5" ht="43.2" x14ac:dyDescent="0.3">
      <c r="B9" s="11" t="s">
        <v>41</v>
      </c>
      <c r="C9" s="12" t="s">
        <v>91</v>
      </c>
      <c r="D9" s="93">
        <f>'[4]прил 6(1) СПБ'!$C$28+'[4]прил 6(1) СПБ'!$F$28+'[4]прил 6(1) СПБ'!$I$28</f>
        <v>0</v>
      </c>
      <c r="E9" s="93">
        <f>'[4]прил 6(1) СПБ'!$E$28+'[4]прил 6(1) СПБ'!$H$28+'[4]прил 6(1) СПБ'!$K$28</f>
        <v>0</v>
      </c>
    </row>
    <row r="10" spans="2:5" ht="72" x14ac:dyDescent="0.3">
      <c r="B10" s="11" t="s">
        <v>43</v>
      </c>
      <c r="C10" s="12" t="s">
        <v>92</v>
      </c>
      <c r="D10" s="93">
        <f>'[4]прил 6(1) СПБ'!$C$39+'[4]прил 6(1) СПБ'!$F$39+'[4]прил 6(1) СПБ'!$I$39</f>
        <v>0</v>
      </c>
      <c r="E10" s="93">
        <f>'[4]прил 6(1) СПБ'!$E$28+'[4]прил 6(1) СПБ'!$H$28+'[4]прил 6(1) СПБ'!$K$28</f>
        <v>0</v>
      </c>
    </row>
    <row r="11" spans="2:5" ht="43.2" x14ac:dyDescent="0.3">
      <c r="B11" s="11" t="s">
        <v>45</v>
      </c>
      <c r="C11" s="12" t="s">
        <v>93</v>
      </c>
      <c r="D11" s="93">
        <f>'[4]прил 6(1) СПБ'!$C$50+'[4]прил 6(1) СПБ'!$F$50+'[4]прил 6(1) СПБ'!$I$50</f>
        <v>339574.90761274972</v>
      </c>
      <c r="E11" s="93">
        <f>'[4]прил 6(1) СПБ'!$E$50+'[4]прил 6(1) СПБ'!$H$50+'[4]прил 6(1) СПБ'!$K$50</f>
        <v>0</v>
      </c>
    </row>
  </sheetData>
  <mergeCells count="4">
    <mergeCell ref="B8:C8"/>
    <mergeCell ref="B4:E4"/>
    <mergeCell ref="B5:E5"/>
    <mergeCell ref="B6:E6"/>
  </mergeCells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topLeftCell="A10" workbookViewId="0">
      <selection activeCell="E23" sqref="E23"/>
    </sheetView>
  </sheetViews>
  <sheetFormatPr defaultRowHeight="14.4" x14ac:dyDescent="0.3"/>
  <cols>
    <col min="3" max="3" width="35.88671875" customWidth="1"/>
    <col min="4" max="6" width="26.6640625" customWidth="1"/>
  </cols>
  <sheetData>
    <row r="3" spans="2:6" x14ac:dyDescent="0.3">
      <c r="F3" t="s">
        <v>105</v>
      </c>
    </row>
    <row r="5" spans="2:6" x14ac:dyDescent="0.3">
      <c r="B5" s="76" t="s">
        <v>87</v>
      </c>
      <c r="C5" s="76"/>
      <c r="D5" s="76"/>
      <c r="E5" s="76"/>
      <c r="F5" s="76"/>
    </row>
    <row r="6" spans="2:6" x14ac:dyDescent="0.3">
      <c r="B6" s="76" t="s">
        <v>95</v>
      </c>
      <c r="C6" s="76"/>
      <c r="D6" s="76"/>
      <c r="E6" s="76"/>
      <c r="F6" s="76"/>
    </row>
    <row r="7" spans="2:6" x14ac:dyDescent="0.3">
      <c r="B7" s="76" t="s">
        <v>96</v>
      </c>
      <c r="C7" s="76"/>
      <c r="D7" s="76"/>
      <c r="E7" s="76"/>
      <c r="F7" s="76"/>
    </row>
    <row r="8" spans="2:6" x14ac:dyDescent="0.3">
      <c r="B8" s="77" t="s">
        <v>129</v>
      </c>
      <c r="C8" s="76"/>
      <c r="D8" s="76"/>
      <c r="E8" s="76"/>
      <c r="F8" s="76"/>
    </row>
    <row r="11" spans="2:6" ht="100.8" x14ac:dyDescent="0.3">
      <c r="B11" s="75" t="s">
        <v>37</v>
      </c>
      <c r="C11" s="75"/>
      <c r="D11" s="11" t="s">
        <v>97</v>
      </c>
      <c r="E11" s="11" t="s">
        <v>98</v>
      </c>
      <c r="F11" s="11" t="s">
        <v>99</v>
      </c>
    </row>
    <row r="12" spans="2:6" ht="28.8" x14ac:dyDescent="0.3">
      <c r="B12" s="11" t="s">
        <v>41</v>
      </c>
      <c r="C12" s="12" t="s">
        <v>100</v>
      </c>
      <c r="D12" s="93"/>
      <c r="E12" s="93"/>
      <c r="F12" s="93"/>
    </row>
    <row r="13" spans="2:6" x14ac:dyDescent="0.3">
      <c r="B13" s="12"/>
      <c r="C13" s="94" t="s">
        <v>101</v>
      </c>
      <c r="D13" s="93">
        <f>'[4]прил 6(1) СПБ'!$C$18+'[4]прил 6(1) СПБ'!$C$19+'[4]прил 6(1) СПБ'!$C$20+'[4]прил 6(1) СПБ'!$C$21+'[4]прил 6(1) СПБ'!$F$18+'[4]прил 6(1) СПБ'!$F$19+'[4]прил 6(1) СПБ'!$F$20+'[4]прил 6(1) СПБ'!$F$21+'[4]прил 6(1) СПБ'!$I$18+'[4]прил 6(1) СПБ'!$I$19+'[4]прил 6(1) СПБ'!$I$20+'[4]прил 6(1) СПБ'!$I$21</f>
        <v>0</v>
      </c>
      <c r="E13" s="93">
        <f>'[4]прил 6(1) СПБ'!$D$18+'[4]прил 6(1) СПБ'!$D$19+'[4]прил 6(1) СПБ'!$D$20+'[4]прил 6(1) СПБ'!$D$21+'[4]прил 6(1) СПБ'!$G$18+'[4]прил 6(1) СПБ'!$G$19+'[4]прил 6(1) СПБ'!$G$20+'[4]прил 6(1) СПБ'!$G$21+'[4]прил 6(1) СПБ'!$J$18+'[4]прил 6(1) СПБ'!$J$19+'[4]прил 6(1) СПБ'!$J$20+'[4]прил 6(1) СПБ'!$J$21</f>
        <v>0</v>
      </c>
      <c r="F13" s="93">
        <f>'[4]прил 6(1) СПБ'!$E$18+'[4]прил 6(1) СПБ'!$E$19+'[4]прил 6(1) СПБ'!$E$20+'[4]прил 6(1) СПБ'!$E$21+'[4]прил 6(1) СПБ'!$H$18+'[4]прил 6(1) СПБ'!$H$19+'[4]прил 6(1) СПБ'!$H$20+'[4]прил 6(1) СПБ'!$H$21+'[4]прил 6(1) СПБ'!$K$18+'[4]прил 6(1) СПБ'!$K$19+'[4]прил 6(1) СПБ'!$K$20+'[4]прил 6(1) СПБ'!$K$21</f>
        <v>0</v>
      </c>
    </row>
    <row r="14" spans="2:6" x14ac:dyDescent="0.3">
      <c r="B14" s="12"/>
      <c r="C14" s="94" t="s">
        <v>183</v>
      </c>
      <c r="D14" s="93">
        <f>'[4]прил 6(1) СПБ'!$C$22+'[4]прил 6(1) СПБ'!$C$23+'[4]прил 6(1) СПБ'!$C$24+'[4]прил 6(1) СПБ'!$C$25+'[4]прил 6(1) СПБ'!$F$22+'[4]прил 6(1) СПБ'!$F$23+'[4]прил 6(1) СПБ'!$F$24+'[4]прил 6(1) СПБ'!$F$25+'[4]прил 6(1) СПБ'!$I$22+'[4]прил 6(1) СПБ'!$I$23+'[4]прил 6(1) СПБ'!$I$24+'[4]прил 6(1) СПБ'!$I$25</f>
        <v>11123991.581912374</v>
      </c>
      <c r="E14" s="93">
        <f>'[4]прил 6(1) СПБ'!$D$22+'[4]прил 6(1) СПБ'!$D$23+'[4]прил 6(1) СПБ'!$D$24+'[4]прил 6(1) СПБ'!$D$25+'[4]прил 6(1) СПБ'!$G$22+'[4]прил 6(1) СПБ'!$G$23+'[4]прил 6(1) СПБ'!$G$24+'[4]прил 6(1) СПБ'!$G$25+'[4]прил 6(1) СПБ'!$J$22+'[4]прил 6(1) СПБ'!$J$23+'[4]прил 6(1) СПБ'!$J$24+'[4]прил 6(1) СПБ'!$J$25</f>
        <v>1256.6889110000002</v>
      </c>
      <c r="F14" s="93">
        <f>'[4]прил 6(1) СПБ'!$E$22+'[4]прил 6(1) СПБ'!$E$23+'[4]прил 6(1) СПБ'!$E$24+'[4]прил 6(1) СПБ'!$E$25+'[4]прил 6(1) СПБ'!$H$22+'[4]прил 6(1) СПБ'!$H$23+'[4]прил 6(1) СПБ'!$H$24+'[4]прил 6(1) СПБ'!$H$25+'[4]прил 6(1) СПБ'!$K$22+'[4]прил 6(1) СПБ'!$K$23+'[4]прил 6(1) СПБ'!$K$24+'[4]прил 6(1) СПБ'!$K$25</f>
        <v>871.46536158613401</v>
      </c>
    </row>
    <row r="15" spans="2:6" x14ac:dyDescent="0.3">
      <c r="B15" s="12"/>
      <c r="C15" s="13" t="s">
        <v>103</v>
      </c>
      <c r="D15" s="93">
        <f>'[4]прил 6(1) СПБ'!$C$27+'[4]прил 6(1) СПБ'!$F$27+'[4]прил 6(1) СПБ'!$I$27</f>
        <v>185170.75507018509</v>
      </c>
      <c r="E15" s="93">
        <f>'[4]прил 6(1) СПБ'!$D$27+'[4]прил 6(1) СПБ'!$G$27+'[4]прил 6(1) СПБ'!$J$27</f>
        <v>6.2320000000000002</v>
      </c>
      <c r="F15" s="93">
        <f>'[4]прил 6(1) СПБ'!$E$27+'[4]прил 6(1) СПБ'!$H$27+'[4]прил 6(1) СПБ'!$K$27</f>
        <v>0</v>
      </c>
    </row>
    <row r="16" spans="2:6" ht="28.8" x14ac:dyDescent="0.3">
      <c r="B16" s="11" t="s">
        <v>43</v>
      </c>
      <c r="C16" s="12" t="s">
        <v>104</v>
      </c>
      <c r="D16" s="92">
        <f>D17+D18+D19</f>
        <v>0</v>
      </c>
      <c r="E16" s="92">
        <f t="shared" ref="E16:F16" si="0">E17+E18+E19</f>
        <v>0</v>
      </c>
      <c r="F16" s="92">
        <f t="shared" si="0"/>
        <v>0</v>
      </c>
    </row>
    <row r="17" spans="2:6" x14ac:dyDescent="0.3">
      <c r="B17" s="12"/>
      <c r="C17" s="13" t="s">
        <v>101</v>
      </c>
      <c r="D17" s="92">
        <v>0</v>
      </c>
      <c r="E17" s="92">
        <v>0</v>
      </c>
      <c r="F17" s="92">
        <v>0</v>
      </c>
    </row>
    <row r="18" spans="2:6" x14ac:dyDescent="0.3">
      <c r="B18" s="12"/>
      <c r="C18" s="13" t="s">
        <v>102</v>
      </c>
      <c r="D18" s="92">
        <v>0</v>
      </c>
      <c r="E18" s="92">
        <v>0</v>
      </c>
      <c r="F18" s="92">
        <v>0</v>
      </c>
    </row>
    <row r="19" spans="2:6" x14ac:dyDescent="0.3">
      <c r="B19" s="12"/>
      <c r="C19" s="13" t="s">
        <v>103</v>
      </c>
      <c r="D19" s="92">
        <v>0</v>
      </c>
      <c r="E19" s="92">
        <v>0</v>
      </c>
      <c r="F19" s="92">
        <v>0</v>
      </c>
    </row>
  </sheetData>
  <mergeCells count="5">
    <mergeCell ref="B11:C11"/>
    <mergeCell ref="B5:F5"/>
    <mergeCell ref="B6:F6"/>
    <mergeCell ref="B7:F7"/>
    <mergeCell ref="B8:F8"/>
  </mergeCells>
  <pageMargins left="0.7" right="0.7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opLeftCell="A7" workbookViewId="0">
      <selection activeCell="D15" sqref="D15"/>
    </sheetView>
  </sheetViews>
  <sheetFormatPr defaultColWidth="9.109375" defaultRowHeight="14.4" x14ac:dyDescent="0.3"/>
  <cols>
    <col min="1" max="2" width="9.109375" style="41"/>
    <col min="3" max="3" width="28.88671875" style="41" customWidth="1"/>
    <col min="4" max="4" width="10.6640625" style="41" bestFit="1" customWidth="1"/>
    <col min="5" max="5" width="9.33203125" style="41" bestFit="1" customWidth="1"/>
    <col min="6" max="6" width="13.33203125" style="41" customWidth="1"/>
    <col min="7" max="7" width="9.33203125" style="41" bestFit="1" customWidth="1"/>
    <col min="8" max="8" width="11.33203125" style="41" customWidth="1"/>
    <col min="9" max="9" width="12.88671875" style="41" customWidth="1"/>
    <col min="10" max="10" width="13.6640625" style="41" customWidth="1"/>
    <col min="11" max="11" width="13" style="41" customWidth="1"/>
    <col min="12" max="12" width="12.6640625" style="41" customWidth="1"/>
    <col min="13" max="13" width="9.109375" style="41"/>
    <col min="14" max="14" width="10.44140625" style="41" bestFit="1" customWidth="1"/>
    <col min="15" max="16384" width="9.109375" style="41"/>
  </cols>
  <sheetData>
    <row r="2" spans="2:12" x14ac:dyDescent="0.3">
      <c r="L2" s="42" t="s">
        <v>119</v>
      </c>
    </row>
    <row r="4" spans="2:12" x14ac:dyDescent="0.3">
      <c r="C4" s="38"/>
    </row>
    <row r="5" spans="2:12" x14ac:dyDescent="0.3">
      <c r="B5" s="84" t="s">
        <v>115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2:12" x14ac:dyDescent="0.3">
      <c r="B6" s="84" t="s">
        <v>116</v>
      </c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2:12" x14ac:dyDescent="0.3">
      <c r="B7" s="85" t="s">
        <v>173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10" spans="2:12" ht="28.95" customHeight="1" x14ac:dyDescent="0.3">
      <c r="B10" s="86" t="s">
        <v>106</v>
      </c>
      <c r="C10" s="86"/>
      <c r="D10" s="86" t="s">
        <v>107</v>
      </c>
      <c r="E10" s="86"/>
      <c r="F10" s="86"/>
      <c r="G10" s="86" t="s">
        <v>108</v>
      </c>
      <c r="H10" s="86"/>
      <c r="I10" s="86"/>
      <c r="J10" s="86" t="s">
        <v>117</v>
      </c>
      <c r="K10" s="86"/>
      <c r="L10" s="86"/>
    </row>
    <row r="11" spans="2:12" x14ac:dyDescent="0.3">
      <c r="B11" s="86"/>
      <c r="C11" s="86"/>
      <c r="D11" s="39" t="s">
        <v>101</v>
      </c>
      <c r="E11" s="39" t="s">
        <v>102</v>
      </c>
      <c r="F11" s="39" t="s">
        <v>109</v>
      </c>
      <c r="G11" s="39" t="s">
        <v>101</v>
      </c>
      <c r="H11" s="39" t="s">
        <v>102</v>
      </c>
      <c r="I11" s="39" t="s">
        <v>109</v>
      </c>
      <c r="J11" s="39" t="s">
        <v>101</v>
      </c>
      <c r="K11" s="39" t="s">
        <v>102</v>
      </c>
      <c r="L11" s="39" t="s">
        <v>109</v>
      </c>
    </row>
    <row r="12" spans="2:12" x14ac:dyDescent="0.3">
      <c r="B12" s="39" t="s">
        <v>41</v>
      </c>
      <c r="C12" s="30" t="s">
        <v>111</v>
      </c>
      <c r="D12" s="31">
        <f>'[2]прил 8 (СПб)'!C6</f>
        <v>4940</v>
      </c>
      <c r="E12" s="31">
        <f>'[2]прил 8 (СПб)'!D6</f>
        <v>13</v>
      </c>
      <c r="F12" s="31">
        <f>'[2]прил 8 (СПб)'!E6</f>
        <v>0</v>
      </c>
      <c r="G12" s="31">
        <f>'[2]прил 8 (СПб)'!F6</f>
        <v>25813.284700000026</v>
      </c>
      <c r="H12" s="31">
        <f>'[2]прил 8 (СПб)'!G6</f>
        <v>102.4</v>
      </c>
      <c r="I12" s="31">
        <f>'[2]прил 8 (СПб)'!H6</f>
        <v>0</v>
      </c>
      <c r="J12" s="31">
        <f>'[2]прил 8 (СПб)'!I6</f>
        <v>22557.554177966071</v>
      </c>
      <c r="K12" s="31">
        <f>'[2]прил 8 (СПб)'!J6</f>
        <v>89.6</v>
      </c>
      <c r="L12" s="31">
        <f>'[2]прил 8 (СПб)'!K6</f>
        <v>0</v>
      </c>
    </row>
    <row r="13" spans="2:12" ht="28.8" x14ac:dyDescent="0.3">
      <c r="B13" s="30"/>
      <c r="C13" s="43" t="s">
        <v>148</v>
      </c>
      <c r="D13" s="31">
        <f>'[2]прил 8 (СПб)'!C7</f>
        <v>260</v>
      </c>
      <c r="E13" s="31">
        <f>'[2]прил 8 (СПб)'!D7</f>
        <v>0</v>
      </c>
      <c r="F13" s="31">
        <f>'[2]прил 8 (СПб)'!E7</f>
        <v>0</v>
      </c>
      <c r="G13" s="31">
        <f>'[2]прил 8 (СПб)'!F7</f>
        <v>3250.0369999999998</v>
      </c>
      <c r="H13" s="31">
        <f>'[2]прил 8 (СПб)'!G7</f>
        <v>0</v>
      </c>
      <c r="I13" s="31">
        <f>'[2]прил 8 (СПб)'!H7</f>
        <v>0</v>
      </c>
      <c r="J13" s="31">
        <f>'[2]прил 8 (СПб)'!I7</f>
        <v>121.18644067796573</v>
      </c>
      <c r="K13" s="31">
        <f>'[2]прил 8 (СПб)'!J7</f>
        <v>0</v>
      </c>
      <c r="L13" s="31">
        <f>'[2]прил 8 (СПб)'!K7</f>
        <v>0</v>
      </c>
    </row>
    <row r="14" spans="2:12" x14ac:dyDescent="0.3">
      <c r="B14" s="39" t="s">
        <v>43</v>
      </c>
      <c r="C14" s="30" t="s">
        <v>112</v>
      </c>
      <c r="D14" s="31">
        <f>'[2]прил 8 (СПб)'!C8</f>
        <v>743</v>
      </c>
      <c r="E14" s="31">
        <f>'[2]прил 8 (СПб)'!D8</f>
        <v>9</v>
      </c>
      <c r="F14" s="31">
        <f>'[2]прил 8 (СПб)'!E8</f>
        <v>1</v>
      </c>
      <c r="G14" s="31">
        <f>'[2]прил 8 (СПб)'!F8</f>
        <v>40953.015000000007</v>
      </c>
      <c r="H14" s="31">
        <f>'[2]прил 8 (СПб)'!G8</f>
        <v>684.34</v>
      </c>
      <c r="I14" s="31">
        <f>'[2]прил 8 (СПб)'!H8</f>
        <v>100</v>
      </c>
      <c r="J14" s="31">
        <f>'[2]прил 8 (СПб)'!I8</f>
        <v>156438.18699152549</v>
      </c>
      <c r="K14" s="31">
        <f>'[2]прил 8 (СПб)'!J8</f>
        <v>617.31250000000011</v>
      </c>
      <c r="L14" s="31">
        <f>'[2]прил 8 (СПб)'!K8</f>
        <v>87.5</v>
      </c>
    </row>
    <row r="15" spans="2:12" ht="28.8" x14ac:dyDescent="0.3">
      <c r="B15" s="30"/>
      <c r="C15" s="43" t="s">
        <v>149</v>
      </c>
      <c r="D15" s="31">
        <f>'[2]прил 8 (СПб)'!C9</f>
        <v>4</v>
      </c>
      <c r="E15" s="31">
        <f>'[2]прил 8 (СПб)'!D9</f>
        <v>0</v>
      </c>
      <c r="F15" s="31">
        <f>'[2]прил 8 (СПб)'!E9</f>
        <v>0</v>
      </c>
      <c r="G15" s="31">
        <f>'[2]прил 8 (СПб)'!F9</f>
        <v>361.8</v>
      </c>
      <c r="H15" s="31">
        <f>'[2]прил 8 (СПб)'!G9</f>
        <v>0</v>
      </c>
      <c r="I15" s="31">
        <f>'[2]прил 8 (СПб)'!H9</f>
        <v>0</v>
      </c>
      <c r="J15" s="31">
        <f>'[2]прил 8 (СПб)'!I9</f>
        <v>47.542372881355931</v>
      </c>
      <c r="K15" s="31">
        <f>'[2]прил 8 (СПб)'!J9</f>
        <v>0</v>
      </c>
      <c r="L15" s="31">
        <f>'[2]прил 8 (СПб)'!K9</f>
        <v>0</v>
      </c>
    </row>
    <row r="16" spans="2:12" x14ac:dyDescent="0.3">
      <c r="B16" s="39" t="s">
        <v>45</v>
      </c>
      <c r="C16" s="30" t="s">
        <v>113</v>
      </c>
      <c r="D16" s="31">
        <f>'[2]прил 8 (СПб)'!C10</f>
        <v>144</v>
      </c>
      <c r="E16" s="31">
        <f>'[2]прил 8 (СПб)'!D10</f>
        <v>15</v>
      </c>
      <c r="F16" s="31">
        <f>'[2]прил 8 (СПб)'!E10</f>
        <v>0</v>
      </c>
      <c r="G16" s="31">
        <f>'[2]прил 8 (СПб)'!F10</f>
        <v>47425.02</v>
      </c>
      <c r="H16" s="31">
        <f>'[2]прил 8 (СПб)'!G10</f>
        <v>7021.4359999999997</v>
      </c>
      <c r="I16" s="31">
        <f>'[2]прил 8 (СПб)'!H10</f>
        <v>0</v>
      </c>
      <c r="J16" s="31">
        <f>'[2]прил 8 (СПб)'!I10</f>
        <v>824133.87497457617</v>
      </c>
      <c r="K16" s="31">
        <f>'[2]прил 8 (СПб)'!J10</f>
        <v>12291.048999999999</v>
      </c>
      <c r="L16" s="31">
        <f>'[2]прил 8 (СПб)'!K10</f>
        <v>0</v>
      </c>
    </row>
    <row r="17" spans="2:12" ht="28.8" x14ac:dyDescent="0.3">
      <c r="B17" s="30"/>
      <c r="C17" s="43" t="s">
        <v>150</v>
      </c>
      <c r="D17" s="31">
        <f>'[2]прил 8 (СПб)'!C11</f>
        <v>0</v>
      </c>
      <c r="E17" s="31">
        <f>'[2]прил 8 (СПб)'!D11</f>
        <v>0</v>
      </c>
      <c r="F17" s="31">
        <f>'[2]прил 8 (СПб)'!E11</f>
        <v>0</v>
      </c>
      <c r="G17" s="31">
        <f>'[2]прил 8 (СПб)'!F11</f>
        <v>0</v>
      </c>
      <c r="H17" s="31">
        <f>'[2]прил 8 (СПб)'!G11</f>
        <v>0</v>
      </c>
      <c r="I17" s="31">
        <f>'[2]прил 8 (СПб)'!H11</f>
        <v>0</v>
      </c>
      <c r="J17" s="31">
        <f>'[2]прил 8 (СПб)'!I11</f>
        <v>0</v>
      </c>
      <c r="K17" s="31">
        <f>'[2]прил 8 (СПб)'!J11</f>
        <v>0</v>
      </c>
      <c r="L17" s="31">
        <f>'[2]прил 8 (СПб)'!K11</f>
        <v>0</v>
      </c>
    </row>
    <row r="18" spans="2:12" x14ac:dyDescent="0.3">
      <c r="B18" s="39" t="s">
        <v>51</v>
      </c>
      <c r="C18" s="30" t="s">
        <v>114</v>
      </c>
      <c r="D18" s="31">
        <f>'[2]прил 8 (СПб)'!C12</f>
        <v>54</v>
      </c>
      <c r="E18" s="31">
        <f>'[2]прил 8 (СПб)'!D12</f>
        <v>27</v>
      </c>
      <c r="F18" s="31">
        <f>'[2]прил 8 (СПб)'!E12</f>
        <v>1</v>
      </c>
      <c r="G18" s="31">
        <f>'[2]прил 8 (СПб)'!F12</f>
        <v>98533.460000000021</v>
      </c>
      <c r="H18" s="31">
        <f>'[2]прил 8 (СПб)'!G12</f>
        <v>69840.030000000013</v>
      </c>
      <c r="I18" s="31">
        <f>'[2]прил 8 (СПб)'!H12</f>
        <v>4470</v>
      </c>
      <c r="J18" s="31">
        <f>'[2]прил 8 (СПб)'!I12</f>
        <v>2304231.0053983056</v>
      </c>
      <c r="K18" s="31">
        <f>'[2]прил 8 (СПб)'!J12</f>
        <v>423696.12786440674</v>
      </c>
      <c r="L18" s="31">
        <f>'[2]прил 8 (СПб)'!K12</f>
        <v>1150.45</v>
      </c>
    </row>
    <row r="19" spans="2:12" ht="28.8" x14ac:dyDescent="0.3">
      <c r="B19" s="30"/>
      <c r="C19" s="43" t="s">
        <v>150</v>
      </c>
      <c r="D19" s="31">
        <f>'[2]прил 8 (СПб)'!C13</f>
        <v>0</v>
      </c>
      <c r="E19" s="31">
        <f>'[2]прил 8 (СПб)'!D13</f>
        <v>1</v>
      </c>
      <c r="F19" s="31">
        <f>'[2]прил 8 (СПб)'!E13</f>
        <v>0</v>
      </c>
      <c r="G19" s="31">
        <f>'[2]прил 8 (СПб)'!F13</f>
        <v>0</v>
      </c>
      <c r="H19" s="31">
        <f>'[2]прил 8 (СПб)'!G13</f>
        <v>5480</v>
      </c>
      <c r="I19" s="31">
        <f>'[2]прил 8 (СПб)'!H13</f>
        <v>0</v>
      </c>
      <c r="J19" s="31">
        <f>'[2]прил 8 (СПб)'!I13</f>
        <v>0</v>
      </c>
      <c r="K19" s="31">
        <f>'[2]прил 8 (СПб)'!J13</f>
        <v>80521.91</v>
      </c>
      <c r="L19" s="31">
        <f>'[2]прил 8 (СПб)'!K13</f>
        <v>0</v>
      </c>
    </row>
    <row r="20" spans="2:12" x14ac:dyDescent="0.3">
      <c r="B20" s="39" t="s">
        <v>53</v>
      </c>
      <c r="C20" s="30" t="s">
        <v>118</v>
      </c>
      <c r="D20" s="31">
        <f>'[2]прил 8 (СПб)'!C14</f>
        <v>1</v>
      </c>
      <c r="E20" s="31">
        <f>'[2]прил 8 (СПб)'!D14</f>
        <v>1</v>
      </c>
      <c r="F20" s="31">
        <f>'[2]прил 8 (СПб)'!E14</f>
        <v>3</v>
      </c>
      <c r="G20" s="31">
        <f>'[2]прил 8 (СПб)'!F14</f>
        <v>11909</v>
      </c>
      <c r="H20" s="31">
        <f>'[2]прил 8 (СПб)'!G14</f>
        <v>14746</v>
      </c>
      <c r="I20" s="31">
        <f>'[2]прил 8 (СПб)'!H14</f>
        <v>106630.95999999999</v>
      </c>
      <c r="J20" s="31">
        <f>'[2]прил 8 (СПб)'!I14</f>
        <v>361981.17434745765</v>
      </c>
      <c r="K20" s="31">
        <f>'[2]прил 8 (СПб)'!J14</f>
        <v>12902.750000000002</v>
      </c>
      <c r="L20" s="31">
        <f>'[2]прил 8 (СПб)'!K14</f>
        <v>26612.355084745763</v>
      </c>
    </row>
    <row r="21" spans="2:12" ht="28.8" x14ac:dyDescent="0.3">
      <c r="B21" s="30"/>
      <c r="C21" s="43" t="s">
        <v>150</v>
      </c>
      <c r="D21" s="31">
        <f>'[2]прил 8 (СПб)'!C15</f>
        <v>0</v>
      </c>
      <c r="E21" s="31">
        <f>'[2]прил 8 (СПб)'!D15</f>
        <v>0</v>
      </c>
      <c r="F21" s="31">
        <f>'[2]прил 8 (СПб)'!E15</f>
        <v>2</v>
      </c>
      <c r="G21" s="31">
        <f>'[2]прил 8 (СПб)'!F15</f>
        <v>0</v>
      </c>
      <c r="H21" s="31">
        <f>'[2]прил 8 (СПб)'!G15</f>
        <v>0</v>
      </c>
      <c r="I21" s="31">
        <f>'[2]прил 8 (СПб)'!H15</f>
        <v>86470</v>
      </c>
      <c r="J21" s="31">
        <f>'[2]прил 8 (СПб)'!I15</f>
        <v>0</v>
      </c>
      <c r="K21" s="31">
        <f>'[2]прил 8 (СПб)'!J15</f>
        <v>0</v>
      </c>
      <c r="L21" s="31">
        <f>'[2]прил 8 (СПб)'!K15</f>
        <v>21362.355084745763</v>
      </c>
    </row>
    <row r="22" spans="2:12" x14ac:dyDescent="0.3">
      <c r="B22" s="39" t="s">
        <v>55</v>
      </c>
      <c r="C22" s="30" t="s">
        <v>110</v>
      </c>
      <c r="D22" s="31">
        <f>'[2]прил 8 (СПб)'!C16</f>
        <v>0</v>
      </c>
      <c r="E22" s="31">
        <f>'[2]прил 8 (СПб)'!D16</f>
        <v>0</v>
      </c>
      <c r="F22" s="31">
        <f>'[2]прил 8 (СПб)'!E16</f>
        <v>2</v>
      </c>
      <c r="G22" s="31">
        <f>'[2]прил 8 (СПб)'!F16</f>
        <v>0</v>
      </c>
      <c r="H22" s="31">
        <f>'[2]прил 8 (СПб)'!G16</f>
        <v>0</v>
      </c>
      <c r="I22" s="31">
        <f>'[2]прил 8 (СПб)'!H16</f>
        <v>165980</v>
      </c>
      <c r="J22" s="31">
        <f>'[2]прил 8 (СПб)'!I16</f>
        <v>0</v>
      </c>
      <c r="K22" s="31">
        <f>'[2]прил 8 (СПб)'!J16</f>
        <v>0</v>
      </c>
      <c r="L22" s="31">
        <f>'[2]прил 8 (СПб)'!K16</f>
        <v>517.71</v>
      </c>
    </row>
    <row r="25" spans="2:12" x14ac:dyDescent="0.3">
      <c r="B25" s="82" t="s">
        <v>120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2:12" ht="41.25" customHeight="1" x14ac:dyDescent="0.3">
      <c r="B26" s="83" t="s">
        <v>121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</row>
  </sheetData>
  <mergeCells count="9">
    <mergeCell ref="B25:L25"/>
    <mergeCell ref="B26:L26"/>
    <mergeCell ref="B5:L5"/>
    <mergeCell ref="B6:L6"/>
    <mergeCell ref="B7:L7"/>
    <mergeCell ref="B10:C11"/>
    <mergeCell ref="D10:F10"/>
    <mergeCell ref="G10:I10"/>
    <mergeCell ref="J10:L10"/>
  </mergeCells>
  <hyperlinks>
    <hyperlink ref="C13" location="P668" display="P668"/>
    <hyperlink ref="C15" location="P669" display="P669"/>
  </hyperlink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abSelected="1" topLeftCell="A10" workbookViewId="0">
      <selection activeCell="B26" sqref="B24:I26"/>
    </sheetView>
  </sheetViews>
  <sheetFormatPr defaultRowHeight="14.4" x14ac:dyDescent="0.3"/>
  <cols>
    <col min="3" max="3" width="28.88671875" customWidth="1"/>
    <col min="4" max="4" width="10.6640625" bestFit="1" customWidth="1"/>
    <col min="5" max="5" width="9.33203125" bestFit="1" customWidth="1"/>
    <col min="6" max="6" width="13.33203125" customWidth="1"/>
    <col min="7" max="7" width="9.33203125" bestFit="1" customWidth="1"/>
    <col min="8" max="8" width="11.33203125" customWidth="1"/>
    <col min="9" max="9" width="12.88671875" customWidth="1"/>
    <col min="10" max="10" width="13.6640625" customWidth="1"/>
    <col min="11" max="11" width="13" customWidth="1"/>
    <col min="12" max="12" width="12.6640625" customWidth="1"/>
    <col min="14" max="14" width="10.44140625" bestFit="1" customWidth="1"/>
  </cols>
  <sheetData>
    <row r="2" spans="2:12" x14ac:dyDescent="0.3">
      <c r="I2" s="3" t="s">
        <v>170</v>
      </c>
    </row>
    <row r="4" spans="2:12" x14ac:dyDescent="0.3">
      <c r="C4" s="33"/>
    </row>
    <row r="5" spans="2:12" x14ac:dyDescent="0.3">
      <c r="B5" s="84" t="s">
        <v>115</v>
      </c>
      <c r="C5" s="84"/>
      <c r="D5" s="84"/>
      <c r="E5" s="84"/>
      <c r="F5" s="84"/>
      <c r="G5" s="84"/>
      <c r="H5" s="84"/>
      <c r="I5" s="84"/>
      <c r="J5" s="36"/>
      <c r="K5" s="36"/>
      <c r="L5" s="36"/>
    </row>
    <row r="6" spans="2:12" ht="14.4" customHeight="1" x14ac:dyDescent="0.3">
      <c r="B6" s="87" t="s">
        <v>168</v>
      </c>
      <c r="C6" s="87"/>
      <c r="D6" s="87"/>
      <c r="E6" s="87"/>
      <c r="F6" s="87"/>
      <c r="G6" s="87"/>
      <c r="H6" s="87"/>
      <c r="I6" s="87"/>
      <c r="J6" s="37"/>
      <c r="K6" s="37"/>
      <c r="L6" s="37"/>
    </row>
    <row r="7" spans="2:12" ht="14.4" customHeight="1" x14ac:dyDescent="0.3">
      <c r="B7" s="88" t="s">
        <v>174</v>
      </c>
      <c r="C7" s="87"/>
      <c r="D7" s="87"/>
      <c r="E7" s="87"/>
      <c r="F7" s="87"/>
      <c r="G7" s="87"/>
      <c r="H7" s="87"/>
      <c r="I7" s="87"/>
      <c r="J7" s="37"/>
      <c r="K7" s="37"/>
      <c r="L7" s="37"/>
    </row>
    <row r="10" spans="2:12" ht="28.95" customHeight="1" x14ac:dyDescent="0.3">
      <c r="B10" s="86" t="s">
        <v>106</v>
      </c>
      <c r="C10" s="86"/>
      <c r="D10" s="86" t="s">
        <v>107</v>
      </c>
      <c r="E10" s="86"/>
      <c r="F10" s="86"/>
      <c r="G10" s="86" t="s">
        <v>108</v>
      </c>
      <c r="H10" s="86"/>
      <c r="I10" s="86"/>
    </row>
    <row r="11" spans="2:12" x14ac:dyDescent="0.3">
      <c r="B11" s="86"/>
      <c r="C11" s="86"/>
      <c r="D11" s="35" t="s">
        <v>101</v>
      </c>
      <c r="E11" s="35" t="s">
        <v>102</v>
      </c>
      <c r="F11" s="35" t="s">
        <v>109</v>
      </c>
      <c r="G11" s="35" t="s">
        <v>101</v>
      </c>
      <c r="H11" s="35" t="s">
        <v>102</v>
      </c>
      <c r="I11" s="35" t="s">
        <v>109</v>
      </c>
    </row>
    <row r="12" spans="2:12" x14ac:dyDescent="0.3">
      <c r="B12" s="35" t="s">
        <v>41</v>
      </c>
      <c r="C12" s="30" t="s">
        <v>111</v>
      </c>
      <c r="D12" s="44">
        <v>4570</v>
      </c>
      <c r="E12" s="44">
        <v>50</v>
      </c>
      <c r="F12" s="44">
        <v>0</v>
      </c>
      <c r="G12" s="45">
        <v>31132.895499999049</v>
      </c>
      <c r="H12" s="45">
        <v>336.815</v>
      </c>
      <c r="I12" s="45">
        <v>0</v>
      </c>
      <c r="J12" s="33"/>
      <c r="K12" s="33"/>
      <c r="L12" s="33"/>
    </row>
    <row r="13" spans="2:12" ht="28.8" x14ac:dyDescent="0.3">
      <c r="B13" s="30"/>
      <c r="C13" s="32" t="s">
        <v>148</v>
      </c>
      <c r="D13" s="44">
        <v>4570</v>
      </c>
      <c r="E13" s="44">
        <v>50</v>
      </c>
      <c r="F13" s="44">
        <v>0</v>
      </c>
      <c r="G13" s="45">
        <v>31132.895499999049</v>
      </c>
      <c r="H13" s="45">
        <v>336.815</v>
      </c>
      <c r="I13" s="45">
        <v>0</v>
      </c>
      <c r="J13" s="34"/>
      <c r="K13" s="34"/>
      <c r="L13" s="34"/>
    </row>
    <row r="14" spans="2:12" x14ac:dyDescent="0.3">
      <c r="B14" s="35" t="s">
        <v>43</v>
      </c>
      <c r="C14" s="30" t="s">
        <v>112</v>
      </c>
      <c r="D14" s="44">
        <v>1494</v>
      </c>
      <c r="E14" s="44">
        <v>35</v>
      </c>
      <c r="F14" s="44">
        <v>2</v>
      </c>
      <c r="G14" s="45">
        <v>63278.358999999953</v>
      </c>
      <c r="H14" s="45">
        <v>2443.5459999999998</v>
      </c>
      <c r="I14" s="45">
        <v>198.2</v>
      </c>
    </row>
    <row r="15" spans="2:12" ht="28.8" x14ac:dyDescent="0.3">
      <c r="B15" s="30"/>
      <c r="C15" s="32" t="s">
        <v>149</v>
      </c>
      <c r="D15" s="44">
        <v>0</v>
      </c>
      <c r="E15" s="44">
        <v>0</v>
      </c>
      <c r="F15" s="44">
        <v>0</v>
      </c>
      <c r="G15" s="45">
        <v>0</v>
      </c>
      <c r="H15" s="45">
        <v>0</v>
      </c>
      <c r="I15" s="45">
        <v>0</v>
      </c>
    </row>
    <row r="16" spans="2:12" x14ac:dyDescent="0.3">
      <c r="B16" s="35" t="s">
        <v>45</v>
      </c>
      <c r="C16" s="30" t="s">
        <v>113</v>
      </c>
      <c r="D16" s="44">
        <v>276</v>
      </c>
      <c r="E16" s="44">
        <v>16</v>
      </c>
      <c r="F16" s="44">
        <v>0</v>
      </c>
      <c r="G16" s="45">
        <v>67665.766000000003</v>
      </c>
      <c r="H16" s="45">
        <v>5911.1</v>
      </c>
      <c r="I16" s="45">
        <v>0</v>
      </c>
    </row>
    <row r="17" spans="2:9" ht="28.8" x14ac:dyDescent="0.3">
      <c r="B17" s="30"/>
      <c r="C17" s="32" t="s">
        <v>150</v>
      </c>
      <c r="D17" s="44">
        <v>0</v>
      </c>
      <c r="E17" s="44">
        <v>0</v>
      </c>
      <c r="F17" s="44">
        <v>0</v>
      </c>
      <c r="G17" s="45">
        <v>0</v>
      </c>
      <c r="H17" s="45">
        <v>0</v>
      </c>
      <c r="I17" s="45">
        <v>0</v>
      </c>
    </row>
    <row r="18" spans="2:9" x14ac:dyDescent="0.3">
      <c r="B18" s="35" t="s">
        <v>51</v>
      </c>
      <c r="C18" s="30" t="s">
        <v>114</v>
      </c>
      <c r="D18" s="44">
        <v>191</v>
      </c>
      <c r="E18" s="44">
        <v>47</v>
      </c>
      <c r="F18" s="44">
        <v>0</v>
      </c>
      <c r="G18" s="45">
        <v>325102.75329999998</v>
      </c>
      <c r="H18" s="45">
        <v>71518.3</v>
      </c>
      <c r="I18" s="45">
        <v>0</v>
      </c>
    </row>
    <row r="19" spans="2:9" ht="28.8" x14ac:dyDescent="0.3">
      <c r="B19" s="30"/>
      <c r="C19" s="32" t="s">
        <v>150</v>
      </c>
      <c r="D19" s="44">
        <v>0</v>
      </c>
      <c r="E19" s="44">
        <v>0</v>
      </c>
      <c r="F19" s="44">
        <v>0</v>
      </c>
      <c r="G19" s="45">
        <v>0</v>
      </c>
      <c r="H19" s="45">
        <v>0</v>
      </c>
      <c r="I19" s="45">
        <v>0</v>
      </c>
    </row>
    <row r="20" spans="2:9" x14ac:dyDescent="0.3">
      <c r="B20" s="35" t="s">
        <v>53</v>
      </c>
      <c r="C20" s="30" t="s">
        <v>118</v>
      </c>
      <c r="D20" s="44">
        <v>11</v>
      </c>
      <c r="E20" s="44">
        <v>4</v>
      </c>
      <c r="F20" s="44">
        <v>4</v>
      </c>
      <c r="G20" s="45">
        <v>147104.95999999999</v>
      </c>
      <c r="H20" s="45">
        <v>30389.23</v>
      </c>
      <c r="I20" s="45">
        <v>49824.7</v>
      </c>
    </row>
    <row r="21" spans="2:9" ht="28.8" x14ac:dyDescent="0.3">
      <c r="B21" s="30"/>
      <c r="C21" s="32" t="s">
        <v>150</v>
      </c>
      <c r="D21" s="44">
        <v>0</v>
      </c>
      <c r="E21" s="44">
        <v>0</v>
      </c>
      <c r="F21" s="44">
        <v>4</v>
      </c>
      <c r="G21" s="45">
        <v>0</v>
      </c>
      <c r="H21" s="45">
        <v>0</v>
      </c>
      <c r="I21" s="45">
        <v>49824.7</v>
      </c>
    </row>
    <row r="22" spans="2:9" x14ac:dyDescent="0.3">
      <c r="B22" s="35" t="s">
        <v>55</v>
      </c>
      <c r="C22" s="30" t="s">
        <v>110</v>
      </c>
      <c r="D22" s="44">
        <v>0</v>
      </c>
      <c r="E22" s="44">
        <v>0</v>
      </c>
      <c r="F22" s="44">
        <v>1</v>
      </c>
      <c r="G22" s="45">
        <v>0</v>
      </c>
      <c r="H22" s="45">
        <v>0</v>
      </c>
      <c r="I22" s="45">
        <v>250</v>
      </c>
    </row>
    <row r="25" spans="2:9" x14ac:dyDescent="0.3">
      <c r="B25" s="33" t="s">
        <v>120</v>
      </c>
      <c r="C25" s="33"/>
      <c r="D25" s="33"/>
      <c r="E25" s="33"/>
      <c r="F25" s="33"/>
      <c r="G25" s="33"/>
      <c r="H25" s="33"/>
      <c r="I25" s="33"/>
    </row>
    <row r="26" spans="2:9" ht="72.599999999999994" customHeight="1" x14ac:dyDescent="0.3">
      <c r="B26" s="89" t="s">
        <v>169</v>
      </c>
      <c r="C26" s="90"/>
      <c r="D26" s="90"/>
      <c r="E26" s="90"/>
      <c r="F26" s="90"/>
      <c r="G26" s="90"/>
      <c r="H26" s="90"/>
      <c r="I26" s="90"/>
    </row>
  </sheetData>
  <mergeCells count="7">
    <mergeCell ref="B6:I6"/>
    <mergeCell ref="B5:I5"/>
    <mergeCell ref="B7:I7"/>
    <mergeCell ref="B26:I26"/>
    <mergeCell ref="B10:C11"/>
    <mergeCell ref="D10:F10"/>
    <mergeCell ref="G10:I10"/>
  </mergeCells>
  <hyperlinks>
    <hyperlink ref="C13" location="P668" display="P668"/>
    <hyperlink ref="C15" location="P669" display="P669"/>
  </hyperlink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</vt:lpstr>
      <vt:lpstr>3 </vt:lpstr>
      <vt:lpstr>4</vt:lpstr>
      <vt:lpstr>5</vt:lpstr>
      <vt:lpstr>6</vt:lpstr>
      <vt:lpstr>7</vt:lpstr>
      <vt:lpstr>8  </vt:lpstr>
      <vt:lpstr>9</vt:lpstr>
      <vt:lpstr>'3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2017-10-13T11:07:39Z</dcterms:modified>
</cp:coreProperties>
</file>