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75" windowWidth="9555" windowHeight="10335"/>
  </bookViews>
  <sheets>
    <sheet name="заявка 2015г" sheetId="1" r:id="rId1"/>
  </sheets>
  <externalReferences>
    <externalReference r:id="rId2"/>
  </externalReferences>
  <definedNames>
    <definedName name="_xlnm.Print_Titles" localSheetId="0">'заявка 2015г'!$3:$5</definedName>
    <definedName name="_xlnm.Print_Area" localSheetId="0">'заявка 2015г'!$A$1:$E$74</definedName>
  </definedNames>
  <calcPr calcId="125725"/>
</workbook>
</file>

<file path=xl/calcChain.xml><?xml version="1.0" encoding="utf-8"?>
<calcChain xmlns="http://schemas.openxmlformats.org/spreadsheetml/2006/main">
  <c r="E57" i="1"/>
  <c r="E63" s="1"/>
  <c r="E33"/>
  <c r="E32"/>
  <c r="E31"/>
  <c r="E22"/>
  <c r="E23" s="1"/>
  <c r="E7"/>
  <c r="E12" s="1"/>
  <c r="E15" s="1"/>
  <c r="E16" l="1"/>
  <c r="E34"/>
  <c r="E64"/>
  <c r="E65"/>
  <c r="E10"/>
  <c r="E58"/>
</calcChain>
</file>

<file path=xl/sharedStrings.xml><?xml version="1.0" encoding="utf-8"?>
<sst xmlns="http://schemas.openxmlformats.org/spreadsheetml/2006/main" count="187" uniqueCount="138">
  <si>
    <t>№ п/п</t>
  </si>
  <si>
    <t>Показатели</t>
  </si>
  <si>
    <t>Ед. изм.</t>
  </si>
  <si>
    <t>2015 год</t>
  </si>
  <si>
    <t>1.</t>
  </si>
  <si>
    <t>Основные натуральные показатели</t>
  </si>
  <si>
    <t>1.1</t>
  </si>
  <si>
    <t>Выработка теплоэнергии</t>
  </si>
  <si>
    <t>Гкал</t>
  </si>
  <si>
    <t>1.2.1</t>
  </si>
  <si>
    <t>Теплоэнергия на собственные нужды котельной, объем</t>
  </si>
  <si>
    <t>1.2.2</t>
  </si>
  <si>
    <t>Теплоэнергия на собственные нужды котельной, %</t>
  </si>
  <si>
    <t>%</t>
  </si>
  <si>
    <t>1.3</t>
  </si>
  <si>
    <t>Отпуск теплоэнергии с коллекторов источника</t>
  </si>
  <si>
    <t>1.4</t>
  </si>
  <si>
    <t>Покупка теплоэнергии</t>
  </si>
  <si>
    <t>1.5</t>
  </si>
  <si>
    <t>Подано теплоэнергии в сеть</t>
  </si>
  <si>
    <t>1.6.1</t>
  </si>
  <si>
    <t>Потери теплоэнергии в сетях, объем</t>
  </si>
  <si>
    <t>1.6.2</t>
  </si>
  <si>
    <t>Потери теплоэнергии в сетях,%</t>
  </si>
  <si>
    <t>1.7</t>
  </si>
  <si>
    <t>Отпущено теплоэнергии всем потребителям</t>
  </si>
  <si>
    <t>1.7.1</t>
  </si>
  <si>
    <t>в том числе доля товарной теплоэнергии</t>
  </si>
  <si>
    <t>1.7.2</t>
  </si>
  <si>
    <t>Отпущено теплоэнергии на с обственное производство</t>
  </si>
  <si>
    <t>1.7.3</t>
  </si>
  <si>
    <t>исполнителям, предоставляющие коммунальные услуги гражданам</t>
  </si>
  <si>
    <t xml:space="preserve"> в т.ч. ГВС</t>
  </si>
  <si>
    <t>в т.ч. отопление</t>
  </si>
  <si>
    <t>1.7.4</t>
  </si>
  <si>
    <t>бюджетным</t>
  </si>
  <si>
    <t>1.7.5</t>
  </si>
  <si>
    <t>иным потребителям</t>
  </si>
  <si>
    <t>1.7.7</t>
  </si>
  <si>
    <t>Всего товарной</t>
  </si>
  <si>
    <t>1.8</t>
  </si>
  <si>
    <t>Расход топлива</t>
  </si>
  <si>
    <t>тут</t>
  </si>
  <si>
    <t>уд.расход</t>
  </si>
  <si>
    <t>кгут/Гкал</t>
  </si>
  <si>
    <t>1.9</t>
  </si>
  <si>
    <t>Расход мазута</t>
  </si>
  <si>
    <t>т.тн</t>
  </si>
  <si>
    <t>Расход газа</t>
  </si>
  <si>
    <t>Расход угля</t>
  </si>
  <si>
    <t>Расход дизельного топлива</t>
  </si>
  <si>
    <t>другие виды топлива</t>
  </si>
  <si>
    <t>1.10</t>
  </si>
  <si>
    <t>Расход воды</t>
  </si>
  <si>
    <t>1.11</t>
  </si>
  <si>
    <t>Расход электроэнергии на производство тепловой энергии</t>
  </si>
  <si>
    <t>т.кВт.ч</t>
  </si>
  <si>
    <t>кВт.ч/Гкал</t>
  </si>
  <si>
    <t>1.12</t>
  </si>
  <si>
    <t>Расход электроэнергии на транспортировку тепловой энергии</t>
  </si>
  <si>
    <t>2.</t>
  </si>
  <si>
    <t>Расходы на производство тепловой энергии:</t>
  </si>
  <si>
    <t>2.1</t>
  </si>
  <si>
    <t>Материалы</t>
  </si>
  <si>
    <t>тыс.руб.</t>
  </si>
  <si>
    <t>2.2</t>
  </si>
  <si>
    <t>Топливо</t>
  </si>
  <si>
    <t>2.3</t>
  </si>
  <si>
    <t>Электроэнергия</t>
  </si>
  <si>
    <t>2.4</t>
  </si>
  <si>
    <t>Вода и стоки</t>
  </si>
  <si>
    <t>2.5</t>
  </si>
  <si>
    <t>Амортизация оборудования</t>
  </si>
  <si>
    <t>2.6</t>
  </si>
  <si>
    <t>Аренда оборудования</t>
  </si>
  <si>
    <t>2.7</t>
  </si>
  <si>
    <t>Зарплата производственных рабочих</t>
  </si>
  <si>
    <t>2.8</t>
  </si>
  <si>
    <t>Страховые взносы</t>
  </si>
  <si>
    <t>2.9</t>
  </si>
  <si>
    <t>Прочие прямые расходы</t>
  </si>
  <si>
    <t>2.10</t>
  </si>
  <si>
    <t>Ремонтные работы</t>
  </si>
  <si>
    <t>2.11</t>
  </si>
  <si>
    <t>Цеховые расходы</t>
  </si>
  <si>
    <t>2.12</t>
  </si>
  <si>
    <t>Покупная теплоэнергия</t>
  </si>
  <si>
    <t>2.13</t>
  </si>
  <si>
    <t>ИТОГО сумма по разделу 2</t>
  </si>
  <si>
    <t>2.14</t>
  </si>
  <si>
    <t>Удельная себестоимость производства теплоэнергии</t>
  </si>
  <si>
    <t>руб./Гкал</t>
  </si>
  <si>
    <t>3.</t>
  </si>
  <si>
    <t>Расходы на производство товарной тепловой энергии:</t>
  </si>
  <si>
    <t>3.1</t>
  </si>
  <si>
    <t>Затраты на производство товарной теплоэнергии</t>
  </si>
  <si>
    <t>3.2</t>
  </si>
  <si>
    <t>Общехозяйственные расходы, относимые на производство товарной теплоэнергии</t>
  </si>
  <si>
    <t>3.3</t>
  </si>
  <si>
    <t>Итого затрат на производство товарной теплоэнергии</t>
  </si>
  <si>
    <t>3.4</t>
  </si>
  <si>
    <t>Удельная себестоимость производства товарной теплоэнергии</t>
  </si>
  <si>
    <t>6.</t>
  </si>
  <si>
    <t>Итого затраты на товарную теплоэнергию (п.3.3+п.5.3)</t>
  </si>
  <si>
    <t>6.1</t>
  </si>
  <si>
    <t>Удельная себестоимость товарной теплоэнергии</t>
  </si>
  <si>
    <t>7.</t>
  </si>
  <si>
    <t>Производственная прибыль</t>
  </si>
  <si>
    <t>7.4</t>
  </si>
  <si>
    <t>На социальное развитие, в том числе</t>
  </si>
  <si>
    <t>7.4.1</t>
  </si>
  <si>
    <t>кап. вложения</t>
  </si>
  <si>
    <t>7.9</t>
  </si>
  <si>
    <t>Налог на прибыль</t>
  </si>
  <si>
    <t>7.10</t>
  </si>
  <si>
    <t>Всего доходов</t>
  </si>
  <si>
    <t>8.</t>
  </si>
  <si>
    <t>Тариф</t>
  </si>
  <si>
    <t>Средняя рентабельность</t>
  </si>
  <si>
    <t>12</t>
  </si>
  <si>
    <t>Протяженность теплосетей, находящихся на балансе предприятия</t>
  </si>
  <si>
    <t>км.</t>
  </si>
  <si>
    <t>в т.ч. относящихся к регулируемой деятельности</t>
  </si>
  <si>
    <t>13.</t>
  </si>
  <si>
    <t xml:space="preserve">Цена единицы натурального топлива </t>
  </si>
  <si>
    <t>14.1</t>
  </si>
  <si>
    <t>Стоимость электроэнергии</t>
  </si>
  <si>
    <t>руб/кВт.ч</t>
  </si>
  <si>
    <t>14.2</t>
  </si>
  <si>
    <t xml:space="preserve">Стоимость воды </t>
  </si>
  <si>
    <t>14.3</t>
  </si>
  <si>
    <t>Стоимость стоков</t>
  </si>
  <si>
    <t>План *</t>
  </si>
  <si>
    <r>
      <t>т.м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</si>
  <si>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/Гкал</t>
    </r>
  </si>
  <si>
    <r>
      <t xml:space="preserve">Дополнительные расходы предприятия, учтенные в НВВ периода регулирования </t>
    </r>
    <r>
      <rPr>
        <i/>
        <sz val="12"/>
        <color theme="1"/>
        <rFont val="Times New Roman"/>
        <family val="1"/>
        <charset val="204"/>
      </rPr>
      <t>(межтарифная разница за 2013 год)</t>
    </r>
  </si>
  <si>
    <r>
      <t>руб/м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</si>
  <si>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Предложение ОАО «Ленэнерго»  (филиал "Кингисеппские электрические сети")  
об установлении цен (тарифов) в сфере теплоснабжения  на 2015 год 
для МО "Лужское городское поселение".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</si>
</sst>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 Cyr"/>
      <charset val="204"/>
    </font>
    <font>
      <b/>
      <sz val="12"/>
      <name val="Tahoma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0" xfId="0" applyFont="1" applyFill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Protection="1"/>
    <xf numFmtId="0" fontId="7" fillId="0" borderId="0" xfId="0" applyFont="1"/>
    <xf numFmtId="0" fontId="7" fillId="0" borderId="0" xfId="0" applyFont="1" applyAlignment="1" applyProtection="1">
      <alignment horizontal="center"/>
    </xf>
    <xf numFmtId="9" fontId="7" fillId="0" borderId="0" xfId="1" applyFont="1" applyFill="1" applyBorder="1" applyProtection="1"/>
    <xf numFmtId="0" fontId="8" fillId="0" borderId="0" xfId="0" applyFont="1"/>
    <xf numFmtId="3" fontId="8" fillId="0" borderId="0" xfId="0" applyNumberFormat="1" applyFont="1"/>
    <xf numFmtId="0" fontId="1" fillId="0" borderId="0" xfId="5" applyFill="1"/>
    <xf numFmtId="0" fontId="0" fillId="0" borderId="0" xfId="0" applyFill="1"/>
    <xf numFmtId="0" fontId="10" fillId="0" borderId="0" xfId="4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>
      <alignment horizontal="right" indent="1"/>
    </xf>
    <xf numFmtId="0" fontId="13" fillId="0" borderId="0" xfId="0" applyFont="1" applyFill="1"/>
    <xf numFmtId="9" fontId="13" fillId="0" borderId="0" xfId="1" applyFont="1" applyFill="1"/>
    <xf numFmtId="165" fontId="13" fillId="0" borderId="1" xfId="0" applyNumberFormat="1" applyFont="1" applyFill="1" applyBorder="1" applyAlignment="1">
      <alignment horizontal="right" vertical="center" indent="1"/>
    </xf>
    <xf numFmtId="166" fontId="13" fillId="0" borderId="0" xfId="1" applyNumberFormat="1" applyFont="1" applyFill="1"/>
    <xf numFmtId="164" fontId="13" fillId="0" borderId="1" xfId="0" applyNumberFormat="1" applyFont="1" applyFill="1" applyBorder="1" applyAlignment="1">
      <alignment horizontal="right" vertical="center" indent="1"/>
    </xf>
    <xf numFmtId="166" fontId="13" fillId="0" borderId="1" xfId="1" applyNumberFormat="1" applyFont="1" applyFill="1" applyBorder="1" applyAlignment="1">
      <alignment horizontal="right" vertical="center" indent="1"/>
    </xf>
    <xf numFmtId="165" fontId="13" fillId="0" borderId="1" xfId="0" applyNumberFormat="1" applyFont="1" applyFill="1" applyBorder="1" applyAlignment="1">
      <alignment horizontal="right" indent="1"/>
    </xf>
    <xf numFmtId="9" fontId="13" fillId="0" borderId="1" xfId="1" applyFont="1" applyFill="1" applyBorder="1" applyAlignment="1">
      <alignment horizontal="right" vertical="center" indent="1"/>
    </xf>
    <xf numFmtId="3" fontId="13" fillId="0" borderId="0" xfId="0" applyNumberFormat="1" applyFont="1" applyFill="1"/>
    <xf numFmtId="165" fontId="11" fillId="0" borderId="1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/>
    <xf numFmtId="0" fontId="11" fillId="0" borderId="0" xfId="0" applyFont="1" applyFill="1"/>
    <xf numFmtId="3" fontId="13" fillId="0" borderId="1" xfId="0" applyNumberFormat="1" applyFont="1" applyFill="1" applyBorder="1" applyAlignment="1">
      <alignment horizontal="right" vertical="center" indent="1"/>
    </xf>
    <xf numFmtId="4" fontId="13" fillId="0" borderId="0" xfId="0" applyNumberFormat="1" applyFont="1" applyFill="1"/>
    <xf numFmtId="164" fontId="14" fillId="0" borderId="1" xfId="0" applyNumberFormat="1" applyFont="1" applyFill="1" applyBorder="1" applyAlignment="1">
      <alignment horizontal="right" indent="1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0" xfId="0" applyNumberFormat="1" applyFont="1" applyFill="1"/>
    <xf numFmtId="4" fontId="13" fillId="0" borderId="1" xfId="0" applyNumberFormat="1" applyFont="1" applyFill="1" applyBorder="1" applyAlignment="1">
      <alignment horizontal="right" indent="1"/>
    </xf>
    <xf numFmtId="0" fontId="13" fillId="0" borderId="0" xfId="0" applyFont="1"/>
    <xf numFmtId="164" fontId="13" fillId="0" borderId="0" xfId="0" applyNumberFormat="1" applyFont="1"/>
    <xf numFmtId="164" fontId="11" fillId="0" borderId="1" xfId="0" applyNumberFormat="1" applyFont="1" applyFill="1" applyBorder="1" applyAlignment="1">
      <alignment horizontal="right" indent="1"/>
    </xf>
    <xf numFmtId="4" fontId="14" fillId="0" borderId="1" xfId="0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right"/>
    </xf>
    <xf numFmtId="0" fontId="11" fillId="0" borderId="0" xfId="0" applyFont="1"/>
    <xf numFmtId="4" fontId="11" fillId="0" borderId="1" xfId="0" applyNumberFormat="1" applyFont="1" applyFill="1" applyBorder="1" applyAlignment="1">
      <alignment horizontal="right" indent="1"/>
    </xf>
    <xf numFmtId="2" fontId="11" fillId="0" borderId="0" xfId="0" applyNumberFormat="1" applyFont="1" applyFill="1"/>
    <xf numFmtId="10" fontId="14" fillId="0" borderId="1" xfId="1" applyNumberFormat="1" applyFont="1" applyFill="1" applyBorder="1" applyAlignment="1">
      <alignment horizontal="right" indent="1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/>
    <xf numFmtId="0" fontId="15" fillId="0" borderId="0" xfId="0" applyFont="1"/>
    <xf numFmtId="9" fontId="3" fillId="0" borderId="0" xfId="1" applyFont="1" applyFill="1" applyProtection="1"/>
    <xf numFmtId="164" fontId="7" fillId="0" borderId="0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3" fillId="0" borderId="1" xfId="0" applyFont="1" applyFill="1" applyBorder="1" applyAlignment="1">
      <alignment horizontal="right" indent="1"/>
    </xf>
    <xf numFmtId="0" fontId="16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2" fontId="17" fillId="0" borderId="0" xfId="0" applyNumberFormat="1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8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right" vertical="center" indent="1"/>
    </xf>
    <xf numFmtId="49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right" vertical="center" indent="1"/>
    </xf>
    <xf numFmtId="49" fontId="24" fillId="0" borderId="5" xfId="0" applyNumberFormat="1" applyFont="1" applyFill="1" applyBorder="1" applyAlignment="1">
      <alignment horizontal="center" vertical="center"/>
    </xf>
    <xf numFmtId="2" fontId="24" fillId="0" borderId="5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right" vertical="center" indent="1"/>
    </xf>
    <xf numFmtId="2" fontId="25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right" vertical="center" indent="1"/>
    </xf>
    <xf numFmtId="4" fontId="25" fillId="0" borderId="1" xfId="0" applyNumberFormat="1" applyFont="1" applyFill="1" applyBorder="1" applyAlignment="1">
      <alignment horizontal="right" vertical="center" indent="1"/>
    </xf>
    <xf numFmtId="4" fontId="23" fillId="0" borderId="1" xfId="0" applyNumberFormat="1" applyFont="1" applyFill="1" applyBorder="1" applyAlignment="1">
      <alignment horizontal="right" vertical="center" indent="1"/>
    </xf>
    <xf numFmtId="2" fontId="25" fillId="0" borderId="1" xfId="0" applyNumberFormat="1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right" vertical="center"/>
    </xf>
    <xf numFmtId="2" fontId="18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1" xfId="0" applyFont="1" applyFill="1" applyBorder="1" applyAlignment="1">
      <alignment horizontal="right" vertical="center" indent="1"/>
    </xf>
    <xf numFmtId="0" fontId="24" fillId="0" borderId="1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4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right" vertical="center" indent="1"/>
    </xf>
    <xf numFmtId="164" fontId="24" fillId="0" borderId="1" xfId="1" applyNumberFormat="1" applyFont="1" applyFill="1" applyBorder="1" applyAlignment="1">
      <alignment horizontal="right" vertical="center" indent="1"/>
    </xf>
    <xf numFmtId="9" fontId="24" fillId="0" borderId="1" xfId="1" applyFont="1" applyFill="1" applyBorder="1" applyAlignment="1">
      <alignment horizontal="right" vertical="center" indent="1"/>
    </xf>
    <xf numFmtId="165" fontId="18" fillId="0" borderId="1" xfId="0" applyNumberFormat="1" applyFont="1" applyFill="1" applyBorder="1" applyAlignment="1">
      <alignment horizontal="right" vertical="center" indent="1"/>
    </xf>
    <xf numFmtId="4" fontId="18" fillId="0" borderId="1" xfId="0" applyNumberFormat="1" applyFont="1" applyFill="1" applyBorder="1" applyAlignment="1">
      <alignment horizontal="right" vertical="center" indent="1"/>
    </xf>
    <xf numFmtId="10" fontId="25" fillId="0" borderId="1" xfId="1" applyNumberFormat="1" applyFont="1" applyFill="1" applyBorder="1" applyAlignment="1">
      <alignment horizontal="right" vertical="center" indent="1"/>
    </xf>
  </cellXfs>
  <cellStyles count="6">
    <cellStyle name="Normal 2" xfId="5"/>
    <cellStyle name="Обычный" xfId="0" builtinId="0"/>
    <cellStyle name="Обычный 2" xfId="2"/>
    <cellStyle name="Обычный_Формы 2-РЭК и  3-РЭК  2" xfId="4"/>
    <cellStyle name="Процентный" xfId="1" builtinId="5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2;&#1072;%20&#1085;&#1072;%20&#1090;&#1077;&#1087;&#1083;&#1086;%202015&#1075;/&#1047;&#1072;&#1103;&#1074;&#1082;&#1072;%20&#1050;&#1051;&#1069;&#1057;%20&#1090;&#1077;&#1087;&#1083;&#1086;%202015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ил.1 Таблица 2"/>
      <sheetName val="Прил.1 Таблица 3"/>
      <sheetName val="Табл 2"/>
      <sheetName val="Табл 3"/>
      <sheetName val="Прил.1 Таблица 6"/>
      <sheetName val="Табл 4"/>
      <sheetName val="Табл 5"/>
      <sheetName val="Табл 6"/>
      <sheetName val="Табл 7"/>
      <sheetName val="Табл 8"/>
      <sheetName val="Табл 9"/>
      <sheetName val="Табл 10"/>
      <sheetName val="Табл 11"/>
      <sheetName val="Табл 12"/>
      <sheetName val="Табл 13"/>
      <sheetName val="Прил.8"/>
      <sheetName val="Табл 14"/>
      <sheetName val="Табл 15"/>
      <sheetName val="Табл 16"/>
      <sheetName val="Табл 17"/>
      <sheetName val="14"/>
      <sheetName val="Табл 18"/>
      <sheetName val="Табл 19"/>
      <sheetName val="Табл 20"/>
      <sheetName val="Табл 21"/>
      <sheetName val="19"/>
      <sheetName val="Табл 22"/>
      <sheetName val="Табл 23"/>
      <sheetName val="22"/>
      <sheetName val="Прил.13"/>
      <sheetName val="Лист1"/>
    </sheetNames>
    <sheetDataSet>
      <sheetData sheetId="0" refreshError="1"/>
      <sheetData sheetId="1" refreshError="1"/>
      <sheetData sheetId="2" refreshError="1"/>
      <sheetData sheetId="3"/>
      <sheetData sheetId="4">
        <row r="16">
          <cell r="X16">
            <v>0</v>
          </cell>
        </row>
      </sheetData>
      <sheetData sheetId="5" refreshError="1"/>
      <sheetData sheetId="6">
        <row r="17">
          <cell r="L17">
            <v>0</v>
          </cell>
        </row>
        <row r="18">
          <cell r="L18">
            <v>0</v>
          </cell>
        </row>
      </sheetData>
      <sheetData sheetId="7">
        <row r="22">
          <cell r="J22">
            <v>0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75"/>
  <sheetViews>
    <sheetView tabSelected="1" view="pageBreakPreview" zoomScale="75" zoomScaleNormal="50" zoomScaleSheetLayoutView="75" workbookViewId="0">
      <pane xSplit="3" ySplit="5" topLeftCell="D10" activePane="bottomRight" state="frozen"/>
      <selection pane="topRight" activeCell="D1" sqref="D1"/>
      <selection pane="bottomLeft" activeCell="A12" sqref="A12"/>
      <selection pane="bottomRight" activeCell="F33" sqref="F33"/>
    </sheetView>
  </sheetViews>
  <sheetFormatPr defaultRowHeight="20.25" outlineLevelRow="1"/>
  <cols>
    <col min="1" max="1" width="9.140625" style="100" customWidth="1"/>
    <col min="2" max="2" width="63.28515625" style="100" customWidth="1"/>
    <col min="3" max="3" width="17" style="100" customWidth="1"/>
    <col min="4" max="4" width="17.5703125" style="100" customWidth="1"/>
    <col min="5" max="5" width="16.85546875" style="1" hidden="1" customWidth="1"/>
    <col min="6" max="6" width="20.28515625" style="60" customWidth="1"/>
    <col min="7" max="7" width="19.5703125" style="3" customWidth="1"/>
    <col min="8" max="8" width="14.28515625" style="3" customWidth="1"/>
    <col min="9" max="10" width="17" style="3" bestFit="1" customWidth="1"/>
    <col min="11" max="11" width="19.28515625" style="3" bestFit="1" customWidth="1"/>
    <col min="12" max="12" width="9.140625" style="3"/>
    <col min="13" max="13" width="21.140625" style="3" customWidth="1"/>
    <col min="14" max="14" width="9.140625" style="3"/>
    <col min="15" max="25" width="9.140625" style="5"/>
    <col min="26" max="16384" width="9.140625" style="6"/>
  </cols>
  <sheetData>
    <row r="1" spans="1:11" ht="15" customHeight="1">
      <c r="A1" s="61"/>
      <c r="B1" s="62"/>
      <c r="C1" s="63"/>
      <c r="D1" s="64"/>
      <c r="F1" s="50"/>
      <c r="G1" s="2"/>
      <c r="I1" s="4"/>
    </row>
    <row r="2" spans="1:11" s="16" customFormat="1" ht="39.75" customHeight="1">
      <c r="A2" s="101" t="s">
        <v>137</v>
      </c>
      <c r="B2" s="101"/>
      <c r="C2" s="101"/>
      <c r="D2" s="101"/>
      <c r="E2" s="17"/>
      <c r="F2" s="15"/>
    </row>
    <row r="3" spans="1:11" s="10" customFormat="1" ht="16.5" customHeight="1">
      <c r="A3" s="102" t="s">
        <v>0</v>
      </c>
      <c r="B3" s="102" t="s">
        <v>1</v>
      </c>
      <c r="C3" s="102" t="s">
        <v>2</v>
      </c>
      <c r="D3" s="103" t="s">
        <v>3</v>
      </c>
      <c r="E3" s="104"/>
      <c r="F3" s="51"/>
      <c r="G3" s="9"/>
      <c r="I3" s="11"/>
    </row>
    <row r="4" spans="1:11" s="10" customFormat="1" ht="16.5" customHeight="1">
      <c r="A4" s="102"/>
      <c r="B4" s="102"/>
      <c r="C4" s="102"/>
      <c r="D4" s="65" t="s">
        <v>132</v>
      </c>
      <c r="E4" s="52"/>
      <c r="F4" s="53"/>
      <c r="G4" s="12"/>
      <c r="H4" s="11"/>
    </row>
    <row r="5" spans="1:11" s="13" customFormat="1" ht="15">
      <c r="A5" s="66">
        <v>1</v>
      </c>
      <c r="B5" s="66">
        <v>2</v>
      </c>
      <c r="C5" s="66">
        <v>3</v>
      </c>
      <c r="D5" s="66">
        <v>11</v>
      </c>
      <c r="E5" s="54">
        <v>12</v>
      </c>
      <c r="F5" s="55"/>
      <c r="I5" s="14"/>
      <c r="J5" s="14"/>
      <c r="K5" s="14"/>
    </row>
    <row r="6" spans="1:11" s="19" customFormat="1" ht="15.75">
      <c r="A6" s="67" t="s">
        <v>4</v>
      </c>
      <c r="B6" s="68" t="s">
        <v>5</v>
      </c>
      <c r="C6" s="69"/>
      <c r="D6" s="70"/>
      <c r="E6" s="18"/>
      <c r="I6" s="20"/>
    </row>
    <row r="7" spans="1:11" s="19" customFormat="1" ht="15.75">
      <c r="A7" s="71" t="s">
        <v>6</v>
      </c>
      <c r="B7" s="72" t="s">
        <v>7</v>
      </c>
      <c r="C7" s="73" t="s">
        <v>8</v>
      </c>
      <c r="D7" s="105">
        <v>1479</v>
      </c>
      <c r="E7" s="21">
        <f>'[1]Табл 4'!L17</f>
        <v>0</v>
      </c>
      <c r="I7" s="22"/>
    </row>
    <row r="8" spans="1:11" s="19" customFormat="1" ht="15.75">
      <c r="A8" s="71" t="s">
        <v>9</v>
      </c>
      <c r="B8" s="74" t="s">
        <v>10</v>
      </c>
      <c r="C8" s="73" t="s">
        <v>8</v>
      </c>
      <c r="D8" s="75"/>
      <c r="E8" s="21"/>
    </row>
    <row r="9" spans="1:11" s="19" customFormat="1" ht="15.75">
      <c r="A9" s="71" t="s">
        <v>11</v>
      </c>
      <c r="B9" s="74" t="s">
        <v>12</v>
      </c>
      <c r="C9" s="73" t="s">
        <v>13</v>
      </c>
      <c r="D9" s="106"/>
      <c r="E9" s="24"/>
    </row>
    <row r="10" spans="1:11" s="19" customFormat="1" ht="15.75">
      <c r="A10" s="76" t="s">
        <v>14</v>
      </c>
      <c r="B10" s="77" t="s">
        <v>15</v>
      </c>
      <c r="C10" s="73" t="s">
        <v>8</v>
      </c>
      <c r="D10" s="105">
        <v>1479</v>
      </c>
      <c r="E10" s="21">
        <f t="shared" ref="E10" si="0">E7</f>
        <v>0</v>
      </c>
    </row>
    <row r="11" spans="1:11" s="19" customFormat="1" ht="15.75">
      <c r="A11" s="71" t="s">
        <v>16</v>
      </c>
      <c r="B11" s="77" t="s">
        <v>17</v>
      </c>
      <c r="C11" s="73" t="s">
        <v>8</v>
      </c>
      <c r="D11" s="75"/>
      <c r="E11" s="25"/>
    </row>
    <row r="12" spans="1:11" s="19" customFormat="1" ht="15.75">
      <c r="A12" s="71" t="s">
        <v>18</v>
      </c>
      <c r="B12" s="72" t="s">
        <v>19</v>
      </c>
      <c r="C12" s="73" t="s">
        <v>8</v>
      </c>
      <c r="D12" s="105">
        <v>1479</v>
      </c>
      <c r="E12" s="21">
        <f t="shared" ref="E12" si="1">E7-E8</f>
        <v>0</v>
      </c>
    </row>
    <row r="13" spans="1:11" s="19" customFormat="1" ht="15.75">
      <c r="A13" s="71" t="s">
        <v>20</v>
      </c>
      <c r="B13" s="74" t="s">
        <v>21</v>
      </c>
      <c r="C13" s="73" t="s">
        <v>8</v>
      </c>
      <c r="D13" s="75"/>
      <c r="E13" s="21"/>
    </row>
    <row r="14" spans="1:11" s="19" customFormat="1" ht="15.75">
      <c r="A14" s="71" t="s">
        <v>22</v>
      </c>
      <c r="B14" s="74" t="s">
        <v>23</v>
      </c>
      <c r="C14" s="73" t="s">
        <v>13</v>
      </c>
      <c r="D14" s="106"/>
      <c r="E14" s="24"/>
    </row>
    <row r="15" spans="1:11" s="19" customFormat="1" ht="15.75">
      <c r="A15" s="71" t="s">
        <v>24</v>
      </c>
      <c r="B15" s="72" t="s">
        <v>25</v>
      </c>
      <c r="C15" s="73" t="s">
        <v>8</v>
      </c>
      <c r="D15" s="105">
        <v>1479</v>
      </c>
      <c r="E15" s="21">
        <f t="shared" ref="E15" si="2">E12</f>
        <v>0</v>
      </c>
    </row>
    <row r="16" spans="1:11" s="19" customFormat="1" ht="15.75">
      <c r="A16" s="71" t="s">
        <v>26</v>
      </c>
      <c r="B16" s="72" t="s">
        <v>27</v>
      </c>
      <c r="C16" s="73" t="s">
        <v>13</v>
      </c>
      <c r="D16" s="107">
        <v>0.31575388776200136</v>
      </c>
      <c r="E16" s="26" t="e">
        <f t="shared" ref="E16" si="3">E23/E15</f>
        <v>#DIV/0!</v>
      </c>
    </row>
    <row r="17" spans="1:12" s="19" customFormat="1" ht="15.75" hidden="1">
      <c r="A17" s="71" t="s">
        <v>28</v>
      </c>
      <c r="B17" s="72" t="s">
        <v>29</v>
      </c>
      <c r="C17" s="73"/>
      <c r="D17" s="107"/>
      <c r="E17" s="26"/>
    </row>
    <row r="18" spans="1:12" s="19" customFormat="1" ht="32.25" customHeight="1">
      <c r="A18" s="71" t="s">
        <v>30</v>
      </c>
      <c r="B18" s="74" t="s">
        <v>31</v>
      </c>
      <c r="C18" s="73" t="s">
        <v>8</v>
      </c>
      <c r="D18" s="105">
        <v>467</v>
      </c>
      <c r="E18" s="21"/>
    </row>
    <row r="19" spans="1:12" s="19" customFormat="1" ht="15.75">
      <c r="A19" s="71"/>
      <c r="B19" s="74" t="s">
        <v>32</v>
      </c>
      <c r="C19" s="73" t="s">
        <v>8</v>
      </c>
      <c r="D19" s="105">
        <v>180</v>
      </c>
      <c r="E19" s="21"/>
    </row>
    <row r="20" spans="1:12" s="19" customFormat="1" ht="15.75">
      <c r="A20" s="71"/>
      <c r="B20" s="74" t="s">
        <v>33</v>
      </c>
      <c r="C20" s="73" t="s">
        <v>8</v>
      </c>
      <c r="D20" s="105">
        <v>287</v>
      </c>
      <c r="E20" s="21"/>
    </row>
    <row r="21" spans="1:12" s="19" customFormat="1" ht="15.75">
      <c r="A21" s="71" t="s">
        <v>34</v>
      </c>
      <c r="B21" s="74" t="s">
        <v>35</v>
      </c>
      <c r="C21" s="73" t="s">
        <v>8</v>
      </c>
      <c r="D21" s="75"/>
      <c r="E21" s="21"/>
      <c r="F21" s="27"/>
      <c r="G21" s="27"/>
      <c r="H21" s="27"/>
      <c r="I21" s="27"/>
      <c r="J21" s="27"/>
      <c r="K21" s="27"/>
      <c r="L21" s="27"/>
    </row>
    <row r="22" spans="1:12" s="19" customFormat="1" ht="15.75">
      <c r="A22" s="71" t="s">
        <v>36</v>
      </c>
      <c r="B22" s="74" t="s">
        <v>37</v>
      </c>
      <c r="C22" s="73" t="s">
        <v>8</v>
      </c>
      <c r="D22" s="75"/>
      <c r="E22" s="21">
        <f>'[1]Табл 5'!J22</f>
        <v>0</v>
      </c>
      <c r="F22" s="27"/>
      <c r="G22" s="27"/>
      <c r="H22" s="27"/>
      <c r="I22" s="27"/>
      <c r="J22" s="27"/>
      <c r="K22" s="27"/>
      <c r="L22" s="27"/>
    </row>
    <row r="23" spans="1:12" s="30" customFormat="1" ht="15.75">
      <c r="A23" s="78" t="s">
        <v>38</v>
      </c>
      <c r="B23" s="79" t="s">
        <v>39</v>
      </c>
      <c r="C23" s="80" t="s">
        <v>8</v>
      </c>
      <c r="D23" s="108">
        <v>467</v>
      </c>
      <c r="E23" s="28">
        <f>SUM(E18:E22)</f>
        <v>0</v>
      </c>
      <c r="F23" s="27"/>
      <c r="G23" s="27"/>
      <c r="H23" s="27"/>
      <c r="I23" s="27"/>
      <c r="J23" s="27"/>
      <c r="K23" s="27"/>
      <c r="L23" s="29"/>
    </row>
    <row r="24" spans="1:12" s="19" customFormat="1" ht="15.75" hidden="1" outlineLevel="1">
      <c r="A24" s="71" t="s">
        <v>40</v>
      </c>
      <c r="B24" s="72" t="s">
        <v>41</v>
      </c>
      <c r="C24" s="73" t="s">
        <v>42</v>
      </c>
      <c r="D24" s="81"/>
      <c r="E24" s="31"/>
      <c r="F24" s="27"/>
      <c r="G24" s="27"/>
      <c r="H24" s="27"/>
      <c r="I24" s="27"/>
      <c r="J24" s="27"/>
      <c r="K24" s="27"/>
      <c r="L24" s="27"/>
    </row>
    <row r="25" spans="1:12" s="19" customFormat="1" ht="15.75" hidden="1" outlineLevel="1">
      <c r="A25" s="71"/>
      <c r="B25" s="82" t="s">
        <v>43</v>
      </c>
      <c r="C25" s="73" t="s">
        <v>44</v>
      </c>
      <c r="D25" s="81"/>
      <c r="E25" s="23"/>
      <c r="F25" s="27"/>
      <c r="G25" s="27"/>
      <c r="H25" s="27"/>
      <c r="I25" s="27"/>
      <c r="J25" s="27"/>
      <c r="K25" s="27"/>
      <c r="L25" s="27"/>
    </row>
    <row r="26" spans="1:12" s="19" customFormat="1" ht="15.75" hidden="1" outlineLevel="1">
      <c r="A26" s="71" t="s">
        <v>45</v>
      </c>
      <c r="B26" s="72" t="s">
        <v>46</v>
      </c>
      <c r="C26" s="73" t="s">
        <v>47</v>
      </c>
      <c r="D26" s="75"/>
      <c r="E26" s="23"/>
      <c r="F26" s="27"/>
      <c r="G26" s="27"/>
      <c r="H26" s="27"/>
      <c r="I26" s="27"/>
      <c r="J26" s="27"/>
      <c r="K26" s="27"/>
      <c r="L26" s="27"/>
    </row>
    <row r="27" spans="1:12" s="19" customFormat="1" ht="18.75" hidden="1" outlineLevel="1">
      <c r="A27" s="83"/>
      <c r="B27" s="72" t="s">
        <v>48</v>
      </c>
      <c r="C27" s="73" t="s">
        <v>133</v>
      </c>
      <c r="D27" s="75"/>
      <c r="E27" s="23"/>
      <c r="F27" s="27"/>
      <c r="G27" s="27"/>
      <c r="H27" s="27"/>
      <c r="I27" s="27"/>
      <c r="J27" s="27"/>
      <c r="K27" s="27"/>
      <c r="L27" s="27"/>
    </row>
    <row r="28" spans="1:12" s="19" customFormat="1" ht="15.75" hidden="1" outlineLevel="1">
      <c r="A28" s="83"/>
      <c r="B28" s="72" t="s">
        <v>49</v>
      </c>
      <c r="C28" s="73" t="s">
        <v>47</v>
      </c>
      <c r="D28" s="75"/>
      <c r="E28" s="23"/>
      <c r="F28" s="27"/>
      <c r="G28" s="27"/>
      <c r="H28" s="27"/>
      <c r="I28" s="27"/>
      <c r="J28" s="27"/>
      <c r="K28" s="27"/>
    </row>
    <row r="29" spans="1:12" s="19" customFormat="1" ht="15.75" hidden="1" outlineLevel="1">
      <c r="A29" s="83"/>
      <c r="B29" s="72" t="s">
        <v>50</v>
      </c>
      <c r="C29" s="73" t="s">
        <v>47</v>
      </c>
      <c r="D29" s="75"/>
      <c r="E29" s="23"/>
      <c r="F29" s="27"/>
      <c r="G29" s="27"/>
      <c r="H29" s="27"/>
      <c r="I29" s="27"/>
      <c r="J29" s="27"/>
      <c r="K29" s="27"/>
    </row>
    <row r="30" spans="1:12" s="19" customFormat="1" ht="15.75" hidden="1" outlineLevel="1">
      <c r="A30" s="83"/>
      <c r="B30" s="72" t="s">
        <v>51</v>
      </c>
      <c r="C30" s="73"/>
      <c r="D30" s="75"/>
      <c r="E30" s="23"/>
      <c r="F30" s="27"/>
      <c r="G30" s="27"/>
      <c r="H30" s="27"/>
      <c r="I30" s="27"/>
      <c r="J30" s="27"/>
      <c r="K30" s="27"/>
    </row>
    <row r="31" spans="1:12" s="19" customFormat="1" ht="18.75" customHeight="1" collapsed="1">
      <c r="A31" s="71" t="s">
        <v>52</v>
      </c>
      <c r="B31" s="72" t="s">
        <v>53</v>
      </c>
      <c r="C31" s="73" t="s">
        <v>133</v>
      </c>
      <c r="D31" s="75">
        <v>2.1</v>
      </c>
      <c r="E31" s="23">
        <f>'[1]Табл 4'!L18</f>
        <v>0</v>
      </c>
      <c r="G31" s="27"/>
      <c r="H31" s="27"/>
      <c r="I31" s="27"/>
      <c r="J31" s="27"/>
      <c r="K31" s="27"/>
      <c r="L31" s="27"/>
    </row>
    <row r="32" spans="1:12" s="19" customFormat="1" ht="18.75" customHeight="1">
      <c r="A32" s="83"/>
      <c r="B32" s="82" t="s">
        <v>43</v>
      </c>
      <c r="C32" s="73" t="s">
        <v>134</v>
      </c>
      <c r="D32" s="84">
        <v>1.4198782961460445</v>
      </c>
      <c r="E32" s="23">
        <f>'[1]Табл 4'!L19</f>
        <v>0</v>
      </c>
      <c r="F32" s="27"/>
      <c r="G32" s="32"/>
      <c r="H32" s="27"/>
      <c r="I32" s="27"/>
      <c r="J32" s="27"/>
      <c r="K32" s="27"/>
      <c r="L32" s="27"/>
    </row>
    <row r="33" spans="1:14" s="19" customFormat="1" ht="18.75" customHeight="1">
      <c r="A33" s="71" t="s">
        <v>54</v>
      </c>
      <c r="B33" s="72" t="s">
        <v>55</v>
      </c>
      <c r="C33" s="73" t="s">
        <v>56</v>
      </c>
      <c r="D33" s="84">
        <v>1720</v>
      </c>
      <c r="E33" s="23">
        <f>'[1]Табл 3'!X16</f>
        <v>0</v>
      </c>
      <c r="F33" s="27"/>
      <c r="G33" s="32"/>
      <c r="H33" s="27"/>
      <c r="I33" s="27"/>
      <c r="J33" s="27"/>
      <c r="K33" s="27"/>
      <c r="L33" s="27"/>
    </row>
    <row r="34" spans="1:14" s="19" customFormat="1" ht="18.75" customHeight="1">
      <c r="A34" s="71"/>
      <c r="B34" s="82" t="s">
        <v>43</v>
      </c>
      <c r="C34" s="73" t="s">
        <v>57</v>
      </c>
      <c r="D34" s="85">
        <v>1162.947937795808</v>
      </c>
      <c r="E34" s="33" t="e">
        <f>E33/E7*1000</f>
        <v>#DIV/0!</v>
      </c>
      <c r="H34" s="27"/>
      <c r="I34" s="27"/>
      <c r="J34" s="27"/>
      <c r="K34" s="27"/>
      <c r="L34" s="27"/>
    </row>
    <row r="35" spans="1:14" s="19" customFormat="1" ht="31.5" hidden="1" outlineLevel="1">
      <c r="A35" s="71" t="s">
        <v>58</v>
      </c>
      <c r="B35" s="72" t="s">
        <v>59</v>
      </c>
      <c r="C35" s="73" t="s">
        <v>56</v>
      </c>
      <c r="D35" s="84"/>
      <c r="E35" s="23"/>
      <c r="F35" s="27"/>
      <c r="G35" s="32"/>
      <c r="H35" s="27"/>
      <c r="I35" s="27"/>
      <c r="J35" s="27"/>
      <c r="K35" s="27"/>
      <c r="L35" s="27"/>
    </row>
    <row r="36" spans="1:14" s="19" customFormat="1" ht="15.75" hidden="1" outlineLevel="1">
      <c r="A36" s="71"/>
      <c r="B36" s="82" t="s">
        <v>43</v>
      </c>
      <c r="C36" s="73" t="s">
        <v>57</v>
      </c>
      <c r="D36" s="85"/>
      <c r="E36" s="33"/>
      <c r="H36" s="27"/>
      <c r="I36" s="27"/>
      <c r="J36" s="27"/>
      <c r="K36" s="27"/>
      <c r="L36" s="27"/>
    </row>
    <row r="37" spans="1:14" s="19" customFormat="1" ht="21.75" customHeight="1" collapsed="1">
      <c r="A37" s="78" t="s">
        <v>60</v>
      </c>
      <c r="B37" s="68" t="s">
        <v>61</v>
      </c>
      <c r="C37" s="69"/>
      <c r="D37" s="86"/>
      <c r="E37" s="18"/>
      <c r="F37" s="20"/>
      <c r="G37" s="20"/>
      <c r="H37" s="27"/>
      <c r="I37" s="27"/>
      <c r="J37" s="27"/>
      <c r="K37" s="27"/>
      <c r="L37" s="27"/>
    </row>
    <row r="38" spans="1:14" s="19" customFormat="1" ht="15.75">
      <c r="A38" s="71" t="s">
        <v>62</v>
      </c>
      <c r="B38" s="72" t="s">
        <v>63</v>
      </c>
      <c r="C38" s="73" t="s">
        <v>64</v>
      </c>
      <c r="D38" s="84"/>
      <c r="E38" s="34"/>
      <c r="F38" s="20"/>
      <c r="G38" s="20"/>
      <c r="I38" s="35"/>
      <c r="J38" s="35"/>
      <c r="K38" s="35"/>
      <c r="L38" s="35"/>
      <c r="M38" s="35"/>
    </row>
    <row r="39" spans="1:14" s="19" customFormat="1" ht="15.75">
      <c r="A39" s="71" t="s">
        <v>65</v>
      </c>
      <c r="B39" s="72" t="s">
        <v>66</v>
      </c>
      <c r="C39" s="73" t="s">
        <v>64</v>
      </c>
      <c r="D39" s="84"/>
      <c r="E39" s="34"/>
      <c r="I39" s="35"/>
      <c r="J39" s="35"/>
      <c r="K39" s="35"/>
      <c r="L39" s="35"/>
      <c r="M39" s="35"/>
      <c r="N39" s="35"/>
    </row>
    <row r="40" spans="1:14" s="19" customFormat="1" ht="15.75">
      <c r="A40" s="71" t="s">
        <v>67</v>
      </c>
      <c r="B40" s="72" t="s">
        <v>68</v>
      </c>
      <c r="C40" s="73" t="s">
        <v>64</v>
      </c>
      <c r="D40" s="84">
        <v>5720.2950000000001</v>
      </c>
      <c r="E40" s="34"/>
      <c r="I40" s="35"/>
      <c r="J40" s="35"/>
      <c r="K40" s="35"/>
      <c r="L40" s="35"/>
      <c r="M40" s="35"/>
    </row>
    <row r="41" spans="1:14" s="19" customFormat="1" ht="15.75">
      <c r="A41" s="71" t="s">
        <v>69</v>
      </c>
      <c r="B41" s="72" t="s">
        <v>70</v>
      </c>
      <c r="C41" s="73" t="s">
        <v>64</v>
      </c>
      <c r="D41" s="84">
        <v>64.951950000000011</v>
      </c>
      <c r="E41" s="34"/>
      <c r="I41" s="35"/>
      <c r="J41" s="35"/>
      <c r="K41" s="35"/>
      <c r="L41" s="35"/>
      <c r="M41" s="35"/>
    </row>
    <row r="42" spans="1:14" s="19" customFormat="1" ht="15.75">
      <c r="A42" s="71" t="s">
        <v>71</v>
      </c>
      <c r="B42" s="72" t="s">
        <v>72</v>
      </c>
      <c r="C42" s="73" t="s">
        <v>64</v>
      </c>
      <c r="D42" s="84">
        <v>119</v>
      </c>
      <c r="E42" s="34"/>
      <c r="I42" s="35"/>
      <c r="J42" s="35"/>
      <c r="K42" s="35"/>
      <c r="L42" s="35"/>
      <c r="M42" s="35"/>
    </row>
    <row r="43" spans="1:14" s="19" customFormat="1" ht="15.75">
      <c r="A43" s="71" t="s">
        <v>73</v>
      </c>
      <c r="B43" s="72" t="s">
        <v>74</v>
      </c>
      <c r="C43" s="73" t="s">
        <v>64</v>
      </c>
      <c r="D43" s="84"/>
      <c r="E43" s="34"/>
      <c r="I43" s="35"/>
      <c r="J43" s="35"/>
      <c r="K43" s="35"/>
      <c r="L43" s="35"/>
      <c r="M43" s="35"/>
    </row>
    <row r="44" spans="1:14" s="19" customFormat="1" ht="15.75">
      <c r="A44" s="71" t="s">
        <v>75</v>
      </c>
      <c r="B44" s="72" t="s">
        <v>76</v>
      </c>
      <c r="C44" s="73" t="s">
        <v>64</v>
      </c>
      <c r="D44" s="84">
        <v>150.69999999999999</v>
      </c>
      <c r="E44" s="34"/>
      <c r="I44" s="35"/>
      <c r="J44" s="35"/>
      <c r="K44" s="35"/>
      <c r="L44" s="35"/>
      <c r="M44" s="35"/>
    </row>
    <row r="45" spans="1:14" s="19" customFormat="1" ht="15.75">
      <c r="A45" s="71" t="s">
        <v>77</v>
      </c>
      <c r="B45" s="72" t="s">
        <v>78</v>
      </c>
      <c r="C45" s="73" t="s">
        <v>64</v>
      </c>
      <c r="D45" s="84">
        <v>45.812799999999996</v>
      </c>
      <c r="E45" s="34"/>
      <c r="I45" s="35"/>
      <c r="J45" s="35"/>
      <c r="K45" s="35"/>
      <c r="L45" s="35"/>
      <c r="M45" s="35"/>
    </row>
    <row r="46" spans="1:14" s="19" customFormat="1" ht="15.75">
      <c r="A46" s="71" t="s">
        <v>79</v>
      </c>
      <c r="B46" s="72" t="s">
        <v>80</v>
      </c>
      <c r="C46" s="73" t="s">
        <v>64</v>
      </c>
      <c r="D46" s="84">
        <v>25.634</v>
      </c>
      <c r="E46" s="36"/>
      <c r="I46" s="35"/>
      <c r="J46" s="35"/>
      <c r="K46" s="35"/>
      <c r="L46" s="35"/>
      <c r="M46" s="35"/>
    </row>
    <row r="47" spans="1:14" s="19" customFormat="1" ht="15.75">
      <c r="A47" s="71" t="s">
        <v>81</v>
      </c>
      <c r="B47" s="72" t="s">
        <v>82</v>
      </c>
      <c r="C47" s="73" t="s">
        <v>64</v>
      </c>
      <c r="D47" s="84"/>
      <c r="E47" s="34"/>
      <c r="I47" s="35"/>
      <c r="J47" s="35"/>
      <c r="K47" s="35"/>
      <c r="L47" s="35"/>
      <c r="M47" s="35"/>
    </row>
    <row r="48" spans="1:14" s="19" customFormat="1" ht="15.75">
      <c r="A48" s="71" t="s">
        <v>83</v>
      </c>
      <c r="B48" s="72" t="s">
        <v>84</v>
      </c>
      <c r="C48" s="73" t="s">
        <v>64</v>
      </c>
      <c r="D48" s="84"/>
      <c r="E48" s="36"/>
      <c r="I48" s="35"/>
      <c r="J48" s="35"/>
      <c r="K48" s="35"/>
      <c r="L48" s="35"/>
      <c r="M48" s="35"/>
    </row>
    <row r="49" spans="1:21" s="19" customFormat="1" ht="15.75">
      <c r="A49" s="71" t="s">
        <v>85</v>
      </c>
      <c r="B49" s="72" t="s">
        <v>86</v>
      </c>
      <c r="C49" s="73" t="s">
        <v>64</v>
      </c>
      <c r="D49" s="84"/>
      <c r="E49" s="34"/>
      <c r="I49" s="35"/>
      <c r="J49" s="35"/>
      <c r="K49" s="35"/>
      <c r="L49" s="35"/>
      <c r="M49" s="35"/>
    </row>
    <row r="50" spans="1:21" s="37" customFormat="1" ht="19.5" customHeight="1">
      <c r="A50" s="78" t="s">
        <v>87</v>
      </c>
      <c r="B50" s="79" t="s">
        <v>88</v>
      </c>
      <c r="C50" s="80" t="s">
        <v>64</v>
      </c>
      <c r="D50" s="109">
        <v>6126.3937499999993</v>
      </c>
      <c r="E50" s="39"/>
      <c r="F50" s="19"/>
      <c r="K50" s="38"/>
      <c r="L50" s="38"/>
      <c r="M50" s="38"/>
    </row>
    <row r="51" spans="1:21" s="19" customFormat="1" ht="15.75">
      <c r="A51" s="71" t="s">
        <v>89</v>
      </c>
      <c r="B51" s="74" t="s">
        <v>90</v>
      </c>
      <c r="C51" s="73" t="s">
        <v>91</v>
      </c>
      <c r="D51" s="84">
        <v>4142.2540567951319</v>
      </c>
      <c r="E51" s="34"/>
    </row>
    <row r="52" spans="1:21" s="19" customFormat="1" ht="15.75">
      <c r="A52" s="78" t="s">
        <v>92</v>
      </c>
      <c r="B52" s="68" t="s">
        <v>93</v>
      </c>
      <c r="C52" s="73"/>
      <c r="D52" s="84"/>
      <c r="E52" s="34"/>
    </row>
    <row r="53" spans="1:21" s="19" customFormat="1" ht="15.75">
      <c r="A53" s="71" t="s">
        <v>94</v>
      </c>
      <c r="B53" s="72" t="s">
        <v>95</v>
      </c>
      <c r="C53" s="73" t="s">
        <v>64</v>
      </c>
      <c r="D53" s="84">
        <v>1934.4326445233264</v>
      </c>
      <c r="E53" s="34"/>
    </row>
    <row r="54" spans="1:21" s="19" customFormat="1" ht="31.5">
      <c r="A54" s="71" t="s">
        <v>96</v>
      </c>
      <c r="B54" s="72" t="s">
        <v>97</v>
      </c>
      <c r="C54" s="73" t="s">
        <v>64</v>
      </c>
      <c r="D54" s="84">
        <v>447.77794040655829</v>
      </c>
      <c r="E54" s="23"/>
    </row>
    <row r="55" spans="1:21" s="30" customFormat="1" ht="15.75">
      <c r="A55" s="78" t="s">
        <v>98</v>
      </c>
      <c r="B55" s="79" t="s">
        <v>99</v>
      </c>
      <c r="C55" s="80" t="s">
        <v>64</v>
      </c>
      <c r="D55" s="109">
        <v>2382.2105849298846</v>
      </c>
      <c r="E55" s="39"/>
    </row>
    <row r="56" spans="1:21" s="41" customFormat="1" ht="31.5">
      <c r="A56" s="71" t="s">
        <v>100</v>
      </c>
      <c r="B56" s="87" t="s">
        <v>101</v>
      </c>
      <c r="C56" s="88" t="s">
        <v>91</v>
      </c>
      <c r="D56" s="85">
        <v>5101.0933296143139</v>
      </c>
      <c r="E56" s="40"/>
    </row>
    <row r="57" spans="1:21" s="37" customFormat="1" ht="24.75" customHeight="1">
      <c r="A57" s="78" t="s">
        <v>102</v>
      </c>
      <c r="B57" s="89" t="s">
        <v>103</v>
      </c>
      <c r="C57" s="80" t="s">
        <v>64</v>
      </c>
      <c r="D57" s="109">
        <v>2382.2105849298846</v>
      </c>
      <c r="E57" s="34">
        <f t="shared" ref="E57" si="4">E55</f>
        <v>0</v>
      </c>
      <c r="F57" s="19"/>
    </row>
    <row r="58" spans="1:21" s="19" customFormat="1" ht="33.75" customHeight="1">
      <c r="A58" s="71" t="s">
        <v>104</v>
      </c>
      <c r="B58" s="87" t="s">
        <v>105</v>
      </c>
      <c r="C58" s="73" t="s">
        <v>91</v>
      </c>
      <c r="D58" s="84">
        <v>5101.0933296143139</v>
      </c>
      <c r="E58" s="34" t="e">
        <f>E57/E23*1000</f>
        <v>#DIV/0!</v>
      </c>
    </row>
    <row r="59" spans="1:21" s="19" customFormat="1" ht="15.75">
      <c r="A59" s="71" t="s">
        <v>106</v>
      </c>
      <c r="B59" s="72" t="s">
        <v>107</v>
      </c>
      <c r="C59" s="73" t="s">
        <v>64</v>
      </c>
      <c r="D59" s="84">
        <v>19.367003940974385</v>
      </c>
      <c r="E59" s="34"/>
    </row>
    <row r="60" spans="1:21" s="19" customFormat="1" ht="15.75">
      <c r="A60" s="71" t="s">
        <v>108</v>
      </c>
      <c r="B60" s="72" t="s">
        <v>109</v>
      </c>
      <c r="C60" s="73" t="s">
        <v>64</v>
      </c>
      <c r="D60" s="84"/>
      <c r="E60" s="34"/>
    </row>
    <row r="61" spans="1:21" s="19" customFormat="1" ht="15.75">
      <c r="A61" s="71" t="s">
        <v>110</v>
      </c>
      <c r="B61" s="72" t="s">
        <v>111</v>
      </c>
      <c r="C61" s="73" t="s">
        <v>64</v>
      </c>
      <c r="D61" s="84"/>
      <c r="E61" s="34"/>
    </row>
    <row r="62" spans="1:21" s="19" customFormat="1" ht="15.75">
      <c r="A62" s="71" t="s">
        <v>112</v>
      </c>
      <c r="B62" s="72" t="s">
        <v>113</v>
      </c>
      <c r="C62" s="73" t="s">
        <v>64</v>
      </c>
      <c r="D62" s="84"/>
      <c r="E62" s="34"/>
    </row>
    <row r="63" spans="1:21" s="42" customFormat="1" ht="22.5" customHeight="1">
      <c r="A63" s="78" t="s">
        <v>114</v>
      </c>
      <c r="B63" s="89" t="s">
        <v>115</v>
      </c>
      <c r="C63" s="80" t="s">
        <v>64</v>
      </c>
      <c r="D63" s="109">
        <v>2401.577588870859</v>
      </c>
      <c r="E63" s="39">
        <f>E57+E59</f>
        <v>0</v>
      </c>
      <c r="F63" s="30"/>
    </row>
    <row r="64" spans="1:21" s="19" customFormat="1" ht="22.5" customHeight="1">
      <c r="A64" s="78" t="s">
        <v>116</v>
      </c>
      <c r="B64" s="68" t="s">
        <v>117</v>
      </c>
      <c r="C64" s="73"/>
      <c r="D64" s="109">
        <v>5142.5644301303191</v>
      </c>
      <c r="E64" s="43" t="e">
        <f>E63/E23*1000</f>
        <v>#DIV/0!</v>
      </c>
      <c r="F64" s="44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5" s="46" customFormat="1" ht="15.75">
      <c r="A65" s="90"/>
      <c r="B65" s="91" t="s">
        <v>118</v>
      </c>
      <c r="C65" s="92" t="s">
        <v>13</v>
      </c>
      <c r="D65" s="110">
        <v>8.064284090059359E-3</v>
      </c>
      <c r="E65" s="45" t="e">
        <f>E59/E63</f>
        <v>#DIV/0!</v>
      </c>
    </row>
    <row r="66" spans="1:25" s="19" customFormat="1" ht="35.25" customHeight="1">
      <c r="A66" s="78" t="s">
        <v>119</v>
      </c>
      <c r="B66" s="89" t="s">
        <v>135</v>
      </c>
      <c r="C66" s="73" t="s">
        <v>64</v>
      </c>
      <c r="D66" s="75">
        <v>1136.61985</v>
      </c>
      <c r="E66" s="23"/>
    </row>
    <row r="67" spans="1:25" s="37" customFormat="1" ht="31.5">
      <c r="A67" s="78"/>
      <c r="B67" s="93" t="s">
        <v>120</v>
      </c>
      <c r="C67" s="94" t="s">
        <v>121</v>
      </c>
      <c r="D67" s="75"/>
      <c r="E67" s="56"/>
      <c r="F67" s="19"/>
    </row>
    <row r="68" spans="1:25" s="37" customFormat="1" ht="15.75">
      <c r="A68" s="78"/>
      <c r="B68" s="95" t="s">
        <v>122</v>
      </c>
      <c r="C68" s="94" t="s">
        <v>121</v>
      </c>
      <c r="D68" s="75"/>
      <c r="E68" s="56"/>
      <c r="F68" s="19"/>
    </row>
    <row r="69" spans="1:25" s="37" customFormat="1" ht="15.75">
      <c r="A69" s="71" t="s">
        <v>123</v>
      </c>
      <c r="B69" s="93" t="s">
        <v>124</v>
      </c>
      <c r="C69" s="96"/>
      <c r="D69" s="97"/>
      <c r="E69" s="56"/>
      <c r="F69" s="19"/>
    </row>
    <row r="70" spans="1:25" s="37" customFormat="1" ht="15.75">
      <c r="A70" s="71" t="s">
        <v>125</v>
      </c>
      <c r="B70" s="98" t="s">
        <v>126</v>
      </c>
      <c r="C70" s="94" t="s">
        <v>127</v>
      </c>
      <c r="D70" s="84"/>
      <c r="E70" s="56"/>
      <c r="F70" s="19"/>
    </row>
    <row r="71" spans="1:25" s="37" customFormat="1" ht="18.75">
      <c r="A71" s="71" t="s">
        <v>128</v>
      </c>
      <c r="B71" s="98" t="s">
        <v>129</v>
      </c>
      <c r="C71" s="94" t="s">
        <v>136</v>
      </c>
      <c r="D71" s="84"/>
      <c r="E71" s="56"/>
      <c r="F71" s="19"/>
    </row>
    <row r="72" spans="1:25" s="37" customFormat="1" ht="18.75">
      <c r="A72" s="71" t="s">
        <v>130</v>
      </c>
      <c r="B72" s="98" t="s">
        <v>131</v>
      </c>
      <c r="C72" s="94" t="s">
        <v>136</v>
      </c>
      <c r="D72" s="84"/>
      <c r="E72" s="56"/>
      <c r="F72" s="19"/>
    </row>
    <row r="73" spans="1:25" s="49" customFormat="1" ht="6.75" customHeight="1" collapsed="1">
      <c r="A73" s="96"/>
      <c r="B73" s="96"/>
      <c r="C73" s="96"/>
      <c r="D73" s="96"/>
      <c r="E73" s="47"/>
      <c r="F73" s="57"/>
      <c r="G73" s="48"/>
      <c r="H73" s="48"/>
      <c r="I73" s="48"/>
      <c r="J73" s="48"/>
      <c r="K73" s="48"/>
      <c r="L73" s="48"/>
      <c r="M73" s="48"/>
      <c r="N73" s="48"/>
    </row>
    <row r="74" spans="1:25" s="49" customFormat="1" ht="6.75" customHeight="1">
      <c r="A74" s="96"/>
      <c r="B74" s="96"/>
      <c r="C74" s="99"/>
      <c r="D74" s="96"/>
      <c r="E74" s="47"/>
      <c r="F74" s="57"/>
      <c r="G74" s="48"/>
      <c r="H74" s="48"/>
      <c r="I74" s="48"/>
      <c r="J74" s="48"/>
      <c r="K74" s="48"/>
      <c r="L74" s="48"/>
      <c r="M74" s="48"/>
      <c r="N74" s="48"/>
    </row>
    <row r="75" spans="1:25" s="8" customFormat="1">
      <c r="A75" s="100"/>
      <c r="B75" s="100"/>
      <c r="C75" s="100"/>
      <c r="D75" s="100"/>
      <c r="E75" s="58"/>
      <c r="F75" s="5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</sheetData>
  <mergeCells count="5">
    <mergeCell ref="A2:D2"/>
    <mergeCell ref="A3:A4"/>
    <mergeCell ref="B3:B4"/>
    <mergeCell ref="C3:C4"/>
    <mergeCell ref="D3:E3"/>
  </mergeCells>
  <printOptions horizontalCentered="1" verticalCentered="1"/>
  <pageMargins left="0.78740157480314965" right="0.39370078740157483" top="0.27559055118110237" bottom="0.27559055118110237" header="0.31496062992125984" footer="0.39370078740157483"/>
  <pageSetup paperSize="9" scale="70" fitToHeight="2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 2015г</vt:lpstr>
      <vt:lpstr>'заявка 2015г'!Заголовки_для_печати</vt:lpstr>
      <vt:lpstr>'заявка 2015г'!Область_печати</vt:lpstr>
    </vt:vector>
  </TitlesOfParts>
  <Company>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Stezhko GG</cp:lastModifiedBy>
  <cp:lastPrinted>2014-04-21T13:47:16Z</cp:lastPrinted>
  <dcterms:created xsi:type="dcterms:W3CDTF">2014-04-21T13:09:12Z</dcterms:created>
  <dcterms:modified xsi:type="dcterms:W3CDTF">2014-04-23T11:53:06Z</dcterms:modified>
</cp:coreProperties>
</file>